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760" tabRatio="939" firstSheet="3" activeTab="10"/>
  </bookViews>
  <sheets>
    <sheet name="1. stran" sheetId="1" r:id="rId1"/>
    <sheet name="Rekapitulacija" sheetId="2" r:id="rId2"/>
    <sheet name="A|Pripravljalna d." sheetId="4" r:id="rId3"/>
    <sheet name="A|Zemeljska d." sheetId="5" r:id="rId4"/>
    <sheet name="A|Betonska d." sheetId="6" r:id="rId5"/>
    <sheet name="A|Opaž-tesarska d." sheetId="7" r:id="rId6"/>
    <sheet name="A|Zidarska d." sheetId="8" r:id="rId7"/>
    <sheet name="B|Krovsko kleparska d." sheetId="31" r:id="rId8"/>
    <sheet name="B|Ključavničarska d." sheetId="13" r:id="rId9"/>
    <sheet name="B|Stavbno pohi." sheetId="15" r:id="rId10"/>
    <sheet name="B|Tlakarska d." sheetId="17" r:id="rId11"/>
    <sheet name="B|Keramičarska d." sheetId="18" r:id="rId12"/>
    <sheet name="B|Slikopleskarska d." sheetId="20" r:id="rId13"/>
    <sheet name="B|Montažerska d." sheetId="21" r:id="rId14"/>
    <sheet name="B|Estrih" sheetId="36" r:id="rId15"/>
    <sheet name="B|Razno" sheetId="35" r:id="rId16"/>
  </sheets>
  <definedNames>
    <definedName name="Excel_BuiltIn_Print_Area_1">#REF!</definedName>
    <definedName name="Excel_BuiltIn_Print_Area_3_1" localSheetId="4">'A|Betonska d.'!$A$1:$G$71</definedName>
    <definedName name="Excel_BuiltIn_Print_Area_3_1" localSheetId="5">'A|Opaž-tesarska d.'!$A$1:$G$5</definedName>
    <definedName name="Excel_BuiltIn_Print_Area_3_1" localSheetId="2">'A|Pripravljalna d.'!$A$1:$G$12</definedName>
    <definedName name="Excel_BuiltIn_Print_Area_3_1" localSheetId="3">'A|Zemeljska d.'!$A$1:$G$47</definedName>
    <definedName name="Excel_BuiltIn_Print_Area_3_1" localSheetId="6">'A|Zidarska d.'!#REF!</definedName>
    <definedName name="Excel_BuiltIn_Print_Area_3_1" localSheetId="14">'B|Estrih'!#REF!</definedName>
    <definedName name="Excel_BuiltIn_Print_Area_3_1" localSheetId="11">'B|Keramičarska d.'!#REF!</definedName>
    <definedName name="Excel_BuiltIn_Print_Area_3_1" localSheetId="8">'B|Ključavničarska d.'!#REF!</definedName>
    <definedName name="Excel_BuiltIn_Print_Area_3_1" localSheetId="7">'B|Krovsko kleparska d.'!#REF!</definedName>
    <definedName name="Excel_BuiltIn_Print_Area_3_1" localSheetId="13">'B|Montažerska d.'!#REF!</definedName>
    <definedName name="Excel_BuiltIn_Print_Area_3_1" localSheetId="15">'B|Razno'!#REF!</definedName>
    <definedName name="Excel_BuiltIn_Print_Area_3_1" localSheetId="12">'B|Slikopleskarska d.'!#REF!</definedName>
    <definedName name="Excel_BuiltIn_Print_Area_3_1" localSheetId="9">'B|Stavbno pohi.'!#REF!</definedName>
    <definedName name="Excel_BuiltIn_Print_Area_3_1" localSheetId="10">'B|Tlakarska d.'!#REF!</definedName>
    <definedName name="Excel_BuiltIn_Print_Area_3_1">#REF!</definedName>
    <definedName name="Excel_BuiltIn_Print_Area_3_1_1" localSheetId="4">'A|Betonska d.'!#REF!</definedName>
    <definedName name="Excel_BuiltIn_Print_Area_3_1_1" localSheetId="5">'A|Opaž-tesarska d.'!#REF!</definedName>
    <definedName name="Excel_BuiltIn_Print_Area_3_1_1" localSheetId="2">'A|Pripravljalna d.'!$A$1:$G$12</definedName>
    <definedName name="Excel_BuiltIn_Print_Area_3_1_1" localSheetId="3">'A|Zemeljska d.'!#REF!</definedName>
    <definedName name="Excel_BuiltIn_Print_Area_3_1_1" localSheetId="6">'A|Zidarska d.'!#REF!</definedName>
    <definedName name="Excel_BuiltIn_Print_Area_3_1_1" localSheetId="14">'B|Estrih'!#REF!</definedName>
    <definedName name="Excel_BuiltIn_Print_Area_3_1_1" localSheetId="11">'B|Keramičarska d.'!#REF!</definedName>
    <definedName name="Excel_BuiltIn_Print_Area_3_1_1" localSheetId="8">'B|Ključavničarska d.'!#REF!</definedName>
    <definedName name="Excel_BuiltIn_Print_Area_3_1_1" localSheetId="7">'B|Krovsko kleparska d.'!#REF!</definedName>
    <definedName name="Excel_BuiltIn_Print_Area_3_1_1" localSheetId="13">'B|Montažerska d.'!#REF!</definedName>
    <definedName name="Excel_BuiltIn_Print_Area_3_1_1" localSheetId="15">'B|Razno'!#REF!</definedName>
    <definedName name="Excel_BuiltIn_Print_Area_3_1_1" localSheetId="12">'B|Slikopleskarska d.'!#REF!</definedName>
    <definedName name="Excel_BuiltIn_Print_Area_3_1_1" localSheetId="9">'B|Stavbno pohi.'!#REF!</definedName>
    <definedName name="Excel_BuiltIn_Print_Area_3_1_1" localSheetId="10">'B|Tlakarska d.'!#REF!</definedName>
    <definedName name="Excel_BuiltIn_Print_Area_3_1_1">#REF!</definedName>
    <definedName name="Excel_BuiltIn_Print_Area_3_1_1_1" localSheetId="4">'A|Betonska d.'!#REF!</definedName>
    <definedName name="Excel_BuiltIn_Print_Area_3_1_1_1" localSheetId="5">'A|Opaž-tesarska d.'!#REF!</definedName>
    <definedName name="Excel_BuiltIn_Print_Area_3_1_1_1" localSheetId="2">'A|Pripravljalna d.'!$A$1:$G$12</definedName>
    <definedName name="Excel_BuiltIn_Print_Area_3_1_1_1" localSheetId="3">'A|Zemeljska d.'!#REF!</definedName>
    <definedName name="Excel_BuiltIn_Print_Area_3_1_1_1" localSheetId="6">'A|Zidarska d.'!#REF!</definedName>
    <definedName name="Excel_BuiltIn_Print_Area_3_1_1_1" localSheetId="14">'B|Estrih'!#REF!</definedName>
    <definedName name="Excel_BuiltIn_Print_Area_3_1_1_1" localSheetId="11">'B|Keramičarska d.'!#REF!</definedName>
    <definedName name="Excel_BuiltIn_Print_Area_3_1_1_1" localSheetId="8">'B|Ključavničarska d.'!#REF!</definedName>
    <definedName name="Excel_BuiltIn_Print_Area_3_1_1_1" localSheetId="7">'B|Krovsko kleparska d.'!#REF!</definedName>
    <definedName name="Excel_BuiltIn_Print_Area_3_1_1_1" localSheetId="13">'B|Montažerska d.'!#REF!</definedName>
    <definedName name="Excel_BuiltIn_Print_Area_3_1_1_1" localSheetId="15">'B|Razno'!#REF!</definedName>
    <definedName name="Excel_BuiltIn_Print_Area_3_1_1_1" localSheetId="12">'B|Slikopleskarska d.'!#REF!</definedName>
    <definedName name="Excel_BuiltIn_Print_Area_3_1_1_1" localSheetId="9">'B|Stavbno pohi.'!#REF!</definedName>
    <definedName name="Excel_BuiltIn_Print_Area_3_1_1_1" localSheetId="10">'B|Tlakarska d.'!#REF!</definedName>
    <definedName name="Excel_BuiltIn_Print_Area_3_1_1_1">#REF!</definedName>
    <definedName name="Excel_BuiltIn_Print_Area_4">#REF!</definedName>
    <definedName name="Excel_BuiltIn_Print_Area_5">#REF!</definedName>
    <definedName name="_xlnm.Print_Area" localSheetId="0">'1. stran'!$A$1:$E$36</definedName>
    <definedName name="_xlnm.Print_Area" localSheetId="5">'A|Opaž-tesarska d.'!$A$1:$G$50</definedName>
    <definedName name="_xlnm.Print_Area" localSheetId="2">'A|Pripravljalna d.'!$A$1:$G$23</definedName>
    <definedName name="_xlnm.Print_Area" localSheetId="3">'A|Zemeljska d.'!$A$1:$G$47</definedName>
    <definedName name="_xlnm.Print_Area" localSheetId="6">'A|Zidarska d.'!$A$1:$G$76</definedName>
    <definedName name="_xlnm.Print_Area" localSheetId="14">'B|Estrih'!$A$1:$G$20</definedName>
    <definedName name="_xlnm.Print_Area" localSheetId="11">'B|Keramičarska d.'!$A$1:$G$47</definedName>
    <definedName name="_xlnm.Print_Area" localSheetId="8">'B|Ključavničarska d.'!$A$1:$G$18</definedName>
    <definedName name="_xlnm.Print_Area" localSheetId="7">'B|Krovsko kleparska d.'!$A$1:$G$73</definedName>
    <definedName name="_xlnm.Print_Area" localSheetId="13">'B|Montažerska d.'!$A$1:$G$37</definedName>
    <definedName name="_xlnm.Print_Area" localSheetId="15">'B|Razno'!$A$1:$G$33</definedName>
    <definedName name="_xlnm.Print_Area" localSheetId="12">'B|Slikopleskarska d.'!$A$1:$G$22</definedName>
    <definedName name="_xlnm.Print_Area" localSheetId="9">'B|Stavbno pohi.'!$A$1:$H$171</definedName>
    <definedName name="_xlnm.Print_Area" localSheetId="10">'B|Tlakarska d.'!$A$1:$G$36</definedName>
    <definedName name="_xlnm.Print_Area" localSheetId="1">Rekapitulacija!$A$1:$I$37</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3" i="17" l="1"/>
  <c r="G32" i="17"/>
  <c r="G31" i="17"/>
  <c r="G34" i="17"/>
  <c r="G36" i="17" l="1"/>
  <c r="G31" i="5"/>
  <c r="B25" i="2" l="1"/>
  <c r="G62" i="8" l="1"/>
  <c r="G64" i="6"/>
  <c r="G29" i="6"/>
  <c r="G21" i="6"/>
  <c r="G17" i="6"/>
  <c r="G43" i="5"/>
  <c r="G45" i="5"/>
  <c r="G69" i="31"/>
  <c r="G66" i="31"/>
  <c r="G55" i="31"/>
  <c r="H168" i="15"/>
  <c r="H63" i="15"/>
  <c r="G14" i="36"/>
  <c r="G8" i="21"/>
  <c r="G19" i="21"/>
  <c r="G18" i="21"/>
  <c r="G17" i="21"/>
  <c r="G35" i="21"/>
  <c r="G33" i="5"/>
  <c r="G36" i="5"/>
  <c r="G37" i="5"/>
  <c r="G39" i="5"/>
  <c r="G41" i="5"/>
  <c r="G41" i="6"/>
  <c r="H167" i="15"/>
  <c r="H166" i="15"/>
  <c r="H163" i="15"/>
  <c r="H162" i="15"/>
  <c r="H161" i="15"/>
  <c r="H160" i="15"/>
  <c r="H157" i="15"/>
  <c r="H156" i="15"/>
  <c r="H155" i="15"/>
  <c r="G14" i="35"/>
  <c r="G16" i="35"/>
  <c r="G12" i="35"/>
  <c r="B7" i="2"/>
  <c r="G27" i="17"/>
  <c r="G25" i="17"/>
  <c r="G18" i="17"/>
  <c r="G16" i="17"/>
  <c r="G14" i="17"/>
  <c r="G12" i="17"/>
  <c r="G28" i="17"/>
  <c r="H134" i="15"/>
  <c r="H152" i="15"/>
  <c r="H140" i="15"/>
  <c r="H137" i="15"/>
  <c r="H149" i="15"/>
  <c r="H146" i="15"/>
  <c r="H143" i="15"/>
  <c r="H131" i="15"/>
  <c r="H128" i="15"/>
  <c r="G10" i="35"/>
  <c r="G8" i="35"/>
  <c r="G6" i="35"/>
  <c r="G18" i="36"/>
  <c r="G16" i="36"/>
  <c r="G31" i="21"/>
  <c r="G12" i="21"/>
  <c r="G10" i="21"/>
  <c r="G6" i="21"/>
  <c r="G14" i="20"/>
  <c r="G18" i="20"/>
  <c r="G20" i="20"/>
  <c r="G16" i="20"/>
  <c r="H50" i="15"/>
  <c r="G11" i="13"/>
  <c r="G9" i="13"/>
  <c r="G6" i="13"/>
  <c r="G20" i="31"/>
  <c r="G22" i="31"/>
  <c r="G24" i="31"/>
  <c r="G26" i="31"/>
  <c r="G28" i="31"/>
  <c r="G30" i="31"/>
  <c r="G32" i="31"/>
  <c r="G34" i="31"/>
  <c r="G36" i="31"/>
  <c r="G38" i="31"/>
  <c r="G40" i="31"/>
  <c r="G42" i="31"/>
  <c r="G44" i="31"/>
  <c r="G46" i="31"/>
  <c r="G48" i="31"/>
  <c r="G50" i="31"/>
  <c r="G52" i="31"/>
  <c r="G58" i="31"/>
  <c r="G60" i="31"/>
  <c r="G62" i="31"/>
  <c r="G64" i="31"/>
  <c r="G18" i="31"/>
  <c r="G74" i="8"/>
  <c r="G73" i="8"/>
  <c r="G65" i="8"/>
  <c r="G50" i="8"/>
  <c r="G40" i="8"/>
  <c r="G42" i="8"/>
  <c r="G44" i="8"/>
  <c r="G46" i="8"/>
  <c r="G48" i="8"/>
  <c r="G38" i="8"/>
  <c r="G36" i="8"/>
  <c r="G34" i="8"/>
  <c r="G32" i="8"/>
  <c r="G30" i="8"/>
  <c r="G28" i="8"/>
  <c r="G26" i="8"/>
  <c r="G22" i="8"/>
  <c r="G18" i="8"/>
  <c r="G16" i="8"/>
  <c r="G14" i="8"/>
  <c r="G16" i="7"/>
  <c r="G18" i="7"/>
  <c r="G20" i="7"/>
  <c r="G22" i="7"/>
  <c r="G24" i="7"/>
  <c r="G26" i="7"/>
  <c r="G28" i="7"/>
  <c r="G30" i="7"/>
  <c r="G32" i="7"/>
  <c r="G34" i="7"/>
  <c r="G36" i="7"/>
  <c r="G38" i="7"/>
  <c r="G40" i="7"/>
  <c r="G42" i="7"/>
  <c r="G44" i="7"/>
  <c r="G46" i="7"/>
  <c r="G48" i="7"/>
  <c r="G14" i="7"/>
  <c r="G74" i="6"/>
  <c r="G71" i="6"/>
  <c r="G68" i="6"/>
  <c r="G61" i="6"/>
  <c r="G58" i="6"/>
  <c r="G55" i="6"/>
  <c r="G52" i="6"/>
  <c r="G49" i="6"/>
  <c r="G46" i="6"/>
  <c r="G43" i="6"/>
  <c r="G38" i="6"/>
  <c r="G35" i="6"/>
  <c r="G32" i="6"/>
  <c r="G21" i="4"/>
  <c r="G17" i="4"/>
  <c r="G15" i="4"/>
  <c r="G13" i="4"/>
  <c r="E36" i="18"/>
  <c r="G36" i="18" s="1"/>
  <c r="G22" i="18"/>
  <c r="E21" i="18"/>
  <c r="G21" i="18" s="1"/>
  <c r="E20" i="18"/>
  <c r="G20" i="18"/>
  <c r="E27" i="18"/>
  <c r="G27" i="18" s="1"/>
  <c r="G30" i="18"/>
  <c r="G29" i="18"/>
  <c r="G28" i="18"/>
  <c r="G19" i="18"/>
  <c r="G18" i="18"/>
  <c r="G16" i="13"/>
  <c r="E14" i="13"/>
  <c r="G14" i="13" s="1"/>
  <c r="H118" i="15"/>
  <c r="H115" i="15"/>
  <c r="H111" i="15"/>
  <c r="H112" i="15"/>
  <c r="H100" i="15"/>
  <c r="H98" i="15"/>
  <c r="H93" i="15"/>
  <c r="H91" i="15"/>
  <c r="H86" i="15"/>
  <c r="H84" i="15"/>
  <c r="H83" i="15"/>
  <c r="H75" i="15"/>
  <c r="H71" i="15"/>
  <c r="H67" i="15"/>
  <c r="H64" i="15"/>
  <c r="H61" i="15"/>
  <c r="H59" i="15"/>
  <c r="H57" i="15"/>
  <c r="H56" i="15"/>
  <c r="H124" i="15"/>
  <c r="H121" i="15"/>
  <c r="H120" i="15"/>
  <c r="H119" i="15"/>
  <c r="H114" i="15"/>
  <c r="H113" i="15"/>
  <c r="H110" i="15"/>
  <c r="H109" i="15"/>
  <c r="H104" i="15"/>
  <c r="H101" i="15"/>
  <c r="H99" i="15"/>
  <c r="H97" i="15"/>
  <c r="H94" i="15"/>
  <c r="H92" i="15"/>
  <c r="H90" i="15"/>
  <c r="H89" i="15"/>
  <c r="H85" i="15"/>
  <c r="H82" i="15"/>
  <c r="H81" i="15"/>
  <c r="H77" i="15"/>
  <c r="H74" i="15"/>
  <c r="H72" i="15"/>
  <c r="H68" i="15"/>
  <c r="H66" i="15"/>
  <c r="H65" i="15"/>
  <c r="H49" i="15"/>
  <c r="H45" i="15"/>
  <c r="G33" i="21"/>
  <c r="G29" i="21"/>
  <c r="G26" i="21"/>
  <c r="G23" i="21"/>
  <c r="G21" i="21"/>
  <c r="G43" i="18"/>
  <c r="G13" i="36"/>
  <c r="H48" i="15"/>
  <c r="G17" i="5"/>
  <c r="G19" i="5"/>
  <c r="G21" i="5"/>
  <c r="G23" i="5"/>
  <c r="G25" i="5"/>
  <c r="G27" i="5"/>
  <c r="G29" i="5"/>
  <c r="G15" i="5"/>
  <c r="G19" i="4"/>
  <c r="B30" i="2"/>
  <c r="G12" i="36"/>
  <c r="G38" i="18"/>
  <c r="G17" i="18"/>
  <c r="G35" i="18"/>
  <c r="B1" i="2"/>
  <c r="B2" i="2"/>
  <c r="B3" i="2"/>
  <c r="B5" i="2"/>
  <c r="B14" i="2"/>
  <c r="B15" i="2"/>
  <c r="B16" i="2"/>
  <c r="B17" i="2"/>
  <c r="B18" i="2"/>
  <c r="B23" i="2"/>
  <c r="B24" i="2"/>
  <c r="B26" i="2"/>
  <c r="B27" i="2"/>
  <c r="B28" i="2"/>
  <c r="B29" i="2"/>
  <c r="B31" i="2"/>
  <c r="G33" i="35" l="1"/>
  <c r="G20" i="36"/>
  <c r="G37" i="21"/>
  <c r="I29" i="2" s="1"/>
  <c r="I26" i="2"/>
  <c r="G72" i="31"/>
  <c r="I23" i="2" s="1"/>
  <c r="G76" i="8"/>
  <c r="G50" i="7"/>
  <c r="I17" i="2" s="1"/>
  <c r="G77" i="6"/>
  <c r="I16" i="2" s="1"/>
  <c r="G22" i="20"/>
  <c r="I28" i="2" s="1"/>
  <c r="G23" i="4"/>
  <c r="I14" i="2" s="1"/>
  <c r="I31" i="2"/>
  <c r="I30" i="2"/>
  <c r="G47" i="18"/>
  <c r="I27" i="2" s="1"/>
  <c r="H171" i="15"/>
  <c r="I25" i="2" s="1"/>
  <c r="G18" i="13"/>
  <c r="I24" i="2" s="1"/>
  <c r="I18" i="2"/>
  <c r="G47" i="5"/>
  <c r="I15" i="2" s="1"/>
  <c r="I32" i="2" l="1"/>
  <c r="K31" i="2"/>
  <c r="I19" i="2"/>
  <c r="I35" i="2" l="1"/>
  <c r="I36" i="2" s="1"/>
</calcChain>
</file>

<file path=xl/sharedStrings.xml><?xml version="1.0" encoding="utf-8"?>
<sst xmlns="http://schemas.openxmlformats.org/spreadsheetml/2006/main" count="1110" uniqueCount="702">
  <si>
    <t>PROJEKTANTSKI PPREDRAČUN GRADBENO OBRTNIŠKIH DEL</t>
  </si>
  <si>
    <t>Investitor</t>
  </si>
  <si>
    <t>OBČINA BREŽICE</t>
  </si>
  <si>
    <t>Cesta prvih borcev 18</t>
  </si>
  <si>
    <t>8250 Brežice</t>
  </si>
  <si>
    <t>Objekt:</t>
  </si>
  <si>
    <t xml:space="preserve">OŠ ARTIČE - I.FAZA VRTEC </t>
  </si>
  <si>
    <t>Za gradnjo:</t>
  </si>
  <si>
    <t>NOVOGRADNJA</t>
  </si>
  <si>
    <t>Faza popisa:</t>
  </si>
  <si>
    <t>PZI</t>
  </si>
  <si>
    <t>Projektant:</t>
  </si>
  <si>
    <t>Savaprojekt d.d.</t>
  </si>
  <si>
    <t>Cesta krških žrtev 59</t>
  </si>
  <si>
    <t>8270 Krško</t>
  </si>
  <si>
    <t>Odgovorni vodja projekta:</t>
  </si>
  <si>
    <r>
      <t xml:space="preserve">Tina Božičnik, </t>
    </r>
    <r>
      <rPr>
        <b/>
        <sz val="10"/>
        <color indexed="8"/>
        <rFont val="Arial Narrow"/>
        <family val="2"/>
      </rPr>
      <t>univ. dipl. inž. arh.</t>
    </r>
  </si>
  <si>
    <t xml:space="preserve">Popis sestavil: </t>
  </si>
  <si>
    <r>
      <t xml:space="preserve">Igor Topič, </t>
    </r>
    <r>
      <rPr>
        <b/>
        <sz val="10"/>
        <color indexed="8"/>
        <rFont val="Arial Narrow"/>
        <family val="2"/>
      </rPr>
      <t>inž. gradb.</t>
    </r>
  </si>
  <si>
    <t>Datum:</t>
  </si>
  <si>
    <t xml:space="preserve"> SEPTEMBER 2018</t>
  </si>
  <si>
    <t xml:space="preserve">OPOMBA : </t>
  </si>
  <si>
    <t>Ocena stroškov je projektantska - informativna.</t>
  </si>
  <si>
    <t>Točno ceno bo investitor dobil na osnovi zbranih ponudb izvajalcev.</t>
  </si>
  <si>
    <t>Investitor:</t>
  </si>
  <si>
    <t xml:space="preserve">REKAPITULACIJA </t>
  </si>
  <si>
    <t>A./</t>
  </si>
  <si>
    <t>GRADBENA DELA</t>
  </si>
  <si>
    <t>A1.0</t>
  </si>
  <si>
    <t>A2.0</t>
  </si>
  <si>
    <t>A3.0</t>
  </si>
  <si>
    <t>A4.0</t>
  </si>
  <si>
    <t>A5.0</t>
  </si>
  <si>
    <t>SKUPAJ GRADBENA DELA</t>
  </si>
  <si>
    <t xml:space="preserve">B./ </t>
  </si>
  <si>
    <t>OBRTNIŠKA DELA</t>
  </si>
  <si>
    <t>B1.0</t>
  </si>
  <si>
    <t>B2.0</t>
  </si>
  <si>
    <t>B3.0</t>
  </si>
  <si>
    <t>B4.0</t>
  </si>
  <si>
    <t>B5.0</t>
  </si>
  <si>
    <t>B6.0</t>
  </si>
  <si>
    <t>B7.0</t>
  </si>
  <si>
    <t>B8.0</t>
  </si>
  <si>
    <t>B9.0</t>
  </si>
  <si>
    <t>SKUPAJ OBRTNIŠKA DELA</t>
  </si>
  <si>
    <t>SKUPAJ GRADBENO OBRTNIŠKA DELA (brez DDV)</t>
  </si>
  <si>
    <t>DDV</t>
  </si>
  <si>
    <t>Pred izdelavo ponudbe je obvezen ogled lokacije objekta in projektne dokumentacije. Izvajalec je dolžan pri sestavi ponudbe upoštevati grafične in tekstualne dele projekta (PZI). V primeru tiskarskih napak in neskladij v projektu je dolžan na to opozoriti projektanta pred oddajo ponudbe.</t>
  </si>
  <si>
    <t>Izvajalec mora pred začetkom in med izvajanjem posameznih del opraviti pregled projekta za izvedbo (kontrola dimenzij, ...) in opozoriti investitorja, projektanta in revidenta ter nadzornika na morebitne ugotovljene pomanjkljivosti in zahtevati njihovo odpravo. (84. člen ZGO).</t>
  </si>
  <si>
    <t>Ponudnik je dolžan kontrolirati in dopolniti popise in količine s projektom in ni upravičen do dodatnih del, razen v primeru naročila s strani naročnika.</t>
  </si>
  <si>
    <t>A/1.0</t>
  </si>
  <si>
    <t>PRIPRAVLJALNA DELA</t>
  </si>
  <si>
    <t>Opis del</t>
  </si>
  <si>
    <t>Ponujen material in oprema</t>
  </si>
  <si>
    <t>EM</t>
  </si>
  <si>
    <t>Količina</t>
  </si>
  <si>
    <t>Cena/EM</t>
  </si>
  <si>
    <t>Skupaj</t>
  </si>
  <si>
    <t>A1.1</t>
  </si>
  <si>
    <t xml:space="preserve">Stroški ureditve in organizacije gradbišča in izvajanje skupnih ukrepov za zagotavljanje varnosti in zdravja pri delu (izdelava varnostnega načrta za gradbišče, imenovanje koordinatorja), ureditev dostopnih  poti in zavarovanje gradbišča z ograjo, postavitev kontejnerjev in skladišč, naprava začasnih delavnic in deponij, postavitev montažnih sanitarij, izvedbe začasnih instalacijskih priklopov za gradbiščne potrebe (elektrika, voda,telefon), namestitev zaščitnih naprav (gasilni aparati, event. hidrant), namestitev omaric za nudenje prve pomoči, fizično in tehnično varovanje  </t>
  </si>
  <si>
    <t>kpl</t>
  </si>
  <si>
    <t>A1.2</t>
  </si>
  <si>
    <t>Izdelava, postavitev in demontaža gradbenih profilov za izkop gradbene jame in prenos višin objekta na profile z uporabo merilnega instrumenta</t>
  </si>
  <si>
    <t>A1.3</t>
  </si>
  <si>
    <t>Izdelava, dobava in postavitev gradbiščne table, skladno z Zakonom o graditvi objekta</t>
  </si>
  <si>
    <t>A1.4</t>
  </si>
  <si>
    <t xml:space="preserve">Kompletna geodetska zakoličba objekta: zakoličba osi objekta, temeljev in kasneje zidov na profilih; prenos višinskih kot za objekt na terenu; vse skupaj z zavarovanjem višin, geodetskih točk in osi objekta. Zakoličba mora biti izvedena po navodilih geodetskega načrta in v skladu s situacijo projekta. </t>
  </si>
  <si>
    <t>A1.5</t>
  </si>
  <si>
    <t>Označitev in zaščita vseh obstoječih komunalnih vodov na mestu izkopa in mestih izvedbe komunalnih vodov. Zakoličbo ob prisotnosti izvajalca gradbeno obrtniških del ali zemeljskih del izvedejo upravljalci posameznih vodov pred pričetkom gradnje. Obračun po fakturi - dejanskih stroških, s pribitkom 3% stroškov poslovanja.</t>
  </si>
  <si>
    <t>SKUPAJ PRIPRAVLJALNA DELA</t>
  </si>
  <si>
    <t>A/2.0</t>
  </si>
  <si>
    <t>ZEMELJSKA DELA</t>
  </si>
  <si>
    <t>Splošna določila za zemeljska dela :</t>
  </si>
  <si>
    <t xml:space="preserve">Vse količine so izračunane za celotno območje izkopa in nasipa v raščenem stanju razen, če ni v postavki drugače določeno. Pri postavkah zemeljskih del je potrebno še zajeti: </t>
  </si>
  <si>
    <r>
      <t xml:space="preserve">1. Vsa utrjevanja dna izkopa, tampona, nasutij in zasipov je potrebno izvajati do predpisane zbitosti v skladu z načrtom gradbenih konstrukcij in geotehničnim poročilom ali po navodilih projektanta. </t>
    </r>
    <r>
      <rPr>
        <i/>
        <sz val="9"/>
        <rFont val="Arial Narrow"/>
        <family val="2"/>
      </rPr>
      <t>V ceno je vkalkulirati izdelavo poročila o opravljenih meritvah utrjene tamponske temeljne blazine, v kolikor je to potrebno.</t>
    </r>
  </si>
  <si>
    <t>2. Pred izvedbo zasipa se je obvezno posvetovati s statikom ali nadzorom zaradi večplastne, mešane sestave zasipa in morebitne souporabe izkopanega materiala.</t>
  </si>
  <si>
    <t xml:space="preserve">3. Pred izvedbo izkopa je potrebno parcelo pripraviti za obdelavo: odstraniti manjše grmičevje in pokositi zelenico. </t>
  </si>
  <si>
    <r>
      <t xml:space="preserve">4. </t>
    </r>
    <r>
      <rPr>
        <i/>
        <sz val="9"/>
        <rFont val="Arial Narrow"/>
        <family val="2"/>
      </rPr>
      <t xml:space="preserve">Obračun izkopanih, nasutih, zasutih in odpeljanih materialov se obračunava v raščenem stanju. Stalne koeficiente razrahljivosti je upoštevati v E.M. posamezne postavke. </t>
    </r>
  </si>
  <si>
    <t>Količine za zemeljska dela so preračunane na osnovi načrta arhitekture!</t>
  </si>
  <si>
    <t>Izkop se obračunava na podlagi profilov posnetih, pred pričetkom del in po končanem delu.</t>
  </si>
  <si>
    <t>A2.1</t>
  </si>
  <si>
    <t>Strojni površinski  odriv ali odkop terena I. in II. kategorije (humusa) v celotni debelini ≤ 30 cm, s transportom na začasno deponijo gradbišča na gradbeni parceli v oddaljenost do 15 m. Humus se hrani na deponiji zaradi kasnejše uporabe pri zunanji ureditvi. Količna ocenjena!</t>
  </si>
  <si>
    <t>m3</t>
  </si>
  <si>
    <t>A2.2</t>
  </si>
  <si>
    <t>Strojni široki izkop zemljine za temelje, v terenu III.  in IV. kategoriji,  s  sprotnim  nakladanjem na transportno sredstvo; Odvoz na stalno deponijo - glej postavko A2.9.</t>
  </si>
  <si>
    <t>A2.3</t>
  </si>
  <si>
    <t>Ročni odkop morebitnih instalacij v terenu III. in IV. kategorije na lokaciji objekta z odmetom na rob izkopa (količina ocenjena)</t>
  </si>
  <si>
    <t>A2.4</t>
  </si>
  <si>
    <t>Planiranje dna gradbene jame s točnostjo +- 2 cm z minimalnim izmetom ali dosipom ter premetom odvečnega materiala. Obračun po m2.</t>
  </si>
  <si>
    <t>m2</t>
  </si>
  <si>
    <t>A2.5</t>
  </si>
  <si>
    <t>Strojno utrjevanje dna izkopa v terenu III. in IV. kategorije z vibracijsko ploščo ali vibrovaljarjem do predpisane zbitosti; stopnjo utrjenosti preveriti v statičnem izračunu ali v geomehanskem poročilu.</t>
  </si>
  <si>
    <t>A2.6</t>
  </si>
  <si>
    <t>Nabava, dobava in polaganje geotekstil na uvaljan in utrjen planum, pred začetkom nasipavanja, vključno s potrebnimi preklopi 10%</t>
  </si>
  <si>
    <t>A2.7</t>
  </si>
  <si>
    <t>Nabava, dobava in vgrajevanje gramoznega materiala kot nasutje deb. cca 50 cm, z razgrinjanjem, planiranjem s točnostjo +- 1 cm in utrjevanjem v plasteh do predpisane zbitosti. Obračun po m3 tampona v utrjenem stanju.</t>
  </si>
  <si>
    <t>A2.8</t>
  </si>
  <si>
    <t>Nabava, dobava in vgrajevanje gramoznega materiala kot zasip za temelji, do nivoja terena, z utrjevanje zasipa po plasteh v debelini največ po 30 cm.
Pri izvajanju  zasipa paziti, da ne pride do poškodbe vertikalne  hidroizolacije ali njene zaščite.</t>
  </si>
  <si>
    <t>A2.9</t>
  </si>
  <si>
    <t>Odvoz izkopanega materiala na stalno deponijo oddaljeno do 5 km, nakladanje je zajeto skupaj z izkopom. V postavki mora biti zajeto tudi plačilo komunalnega prispevka za stalno deponijo</t>
  </si>
  <si>
    <t>A2.10</t>
  </si>
  <si>
    <t>Geomehanski pregled in nadzor v skladu z ZGO: strokovna prisotnost geomehanika v času izvajanja izkopa, utrjevanja  in pregled temeljnih tal pred izvedbo temeljev. V ceni je zajeti vse potrebne obiske geomehanika, vključno z izdelavo končnega poročila.</t>
  </si>
  <si>
    <t>A2.11</t>
  </si>
  <si>
    <t xml:space="preserve">Dobava in vgrajevanje peščene
posteljice iz drobljenca (8-16 mm) za položitev drenažnih cevi v projektiranem padcu z utrjevanjem (obračun v zbitem stanju). Izdelava posteljice za drenažo na temeljni peti zidu.
</t>
  </si>
  <si>
    <t xml:space="preserve"> Posteljica za drenažo</t>
  </si>
  <si>
    <t xml:space="preserve"> Posteljica za kanalizacijo</t>
  </si>
  <si>
    <t>A2.12</t>
  </si>
  <si>
    <t xml:space="preserve">Zasip kanalizacijskih cevi s prodnatim peščenim materialom granulacije do 20 mm v višini 30 cm nad temenom cevi z zbijanjem.
- Zasip 30cm nad kanal. cevjo </t>
  </si>
  <si>
    <t>A2.13</t>
  </si>
  <si>
    <t xml:space="preserve">Zasip drenažnih cevi s prodnatim materialom granulacije od 20 - 80 mm v višini 30 cm nad temenom cevi, vključno z filcem okoli drenažnega zasipa.
- Zasip 30cm nad drenažno cevjo </t>
  </si>
  <si>
    <t>A2.14</t>
  </si>
  <si>
    <t>Kompletna dobava  in vgradnja peskolova b.c. Φ 45, h=120 cm, betonski  pokrov,  vključno  z izdelavo in obdelavo priključkov in dna.</t>
  </si>
  <si>
    <t>kom</t>
  </si>
  <si>
    <t>A2.15</t>
  </si>
  <si>
    <t>Dobava in polaganje PVC cevi, SN8, za kanalizacijo na betonsko posteljico, vključno s fazonskimi kosi, s tesnjenem stikov, vključno s prenosi do mesta vgradnje, polaganje, vgrajevanje in tesnjenje po navodilih proizvajalca. V ceni upoštevati izdelavo betonske posteljice in obbetoniranje cevi.
PVC fi 150</t>
  </si>
  <si>
    <t>m1</t>
  </si>
  <si>
    <t>SKUPAJ ZEMELJSKA DELA</t>
  </si>
  <si>
    <t>A/3.0</t>
  </si>
  <si>
    <t>BETONSKA DELA</t>
  </si>
  <si>
    <t>Splošna določila za betonska dela :</t>
  </si>
  <si>
    <t xml:space="preserve">Pri izvajanju betonskih, armirano betonskih del je upoštevati vse pogoje, katere navaja in predpisuje Pravilnik o tehničnih normativih za beton in armirani beton in Projekt betona, katerega izdela izvajalec. Armatura se izdeluje v skladu s PZI projektom gradbenih konstrukcij; pri čemer je upoštevati vse pogoje in navodila za izdelavo iz vseh načrtov.  Posebej pa je treba upoštevati sledeče: </t>
  </si>
  <si>
    <t xml:space="preserve">1. Opaži morajo biti čisti in v celoti pripravljeni za betoniranje (močenje). Črpni beton se ne sme vgrajevati z višine večje od 1m! Betonirati se lahko začne šele po pregledu podlage, odrov, opažev in armature. Vse vezi, stebri in preklade pod ploščami se betonirajo skupaj s ploščo! Beton se ročno vgrajuje samo v predelne stene in v primerih kadar to dovoli nadzor. </t>
  </si>
  <si>
    <t>2. Armatura ne sme rjaveti, pred montažo  jo je potrebno očistiti nečistoč, upoštevati je debelino zaščitne plasti betona, pritrjen mora biti tako, da ostane med betoniranjem na svojem mestu.</t>
  </si>
  <si>
    <t xml:space="preserve">3. Pred naročilom je upoštevati navedene eurokode in oznake betona; po končanem betoniranju je vgrajen beton potrebno zaščititi in negovati v skladu s pravili stroke. </t>
  </si>
  <si>
    <t xml:space="preserve">4.  Nadomestila za izvedbo elementov z naklonom  do 5 % od vodoravnosti se posebej ne priznava. Za vidne konstrukcije se smatrajo vse tiste konstrukcije, ki po končani izdelavi ostanejo neometane. </t>
  </si>
  <si>
    <t xml:space="preserve">5. Dopustna odstopanja za pravokotnost, dimenzije in ravnost posameznih betonskih ali armiranobetonskih konstrukcij so določena po določilih DIN 18202. </t>
  </si>
  <si>
    <t xml:space="preserve">6. Pred začetkom betonskih del morata biti opaž in armatura popolnoma pripravljena. Odprtine za instalacijske vode morajo biti nameščene na točno predvidenih lokacijah, nameščena morajo biti vsa sidra, podometna inštalacija in ostali podometni elementi. </t>
  </si>
  <si>
    <t>7. Pred pričetkom gradnje mora izvajalec izdelati Projekt betona v skladu z veljavno zakonodajo in ga predložiti nadzoru in projektantu gradbenih konstrukcij v pregled in potrditev! Pripadajoči stroški morajo biti že vkalkulirani v ceno posamezne E.M. vgrajenega betona. Betoni so v celoti izdelani v skladu z SIST EN 206-1!</t>
  </si>
  <si>
    <t>A3.1</t>
  </si>
  <si>
    <t>Kompletna izdelava, dobava in vgradnja betona C12/15 (MB 15), v nearmirane konstrukcije, prereza od 0.04 do 0.08 m3/m2/m1, vključno z vsemi pomožnimi deli in transportom do mesta vgrajevanja:</t>
  </si>
  <si>
    <r>
      <t>►podložni beton</t>
    </r>
    <r>
      <rPr>
        <sz val="9"/>
        <rFont val="Arial Narrow"/>
        <family val="2"/>
      </rPr>
      <t>; deb. 6 cm</t>
    </r>
  </si>
  <si>
    <t xml:space="preserve">   </t>
  </si>
  <si>
    <r>
      <t xml:space="preserve">►stopničenje temeljev (razmerje š:v </t>
    </r>
    <r>
      <rPr>
        <sz val="10"/>
        <rFont val="Calibri"/>
        <family val="2"/>
        <charset val="238"/>
      </rPr>
      <t>≈</t>
    </r>
    <r>
      <rPr>
        <sz val="10"/>
        <rFont val="Arial Narrow"/>
        <family val="2"/>
      </rPr>
      <t xml:space="preserve"> 2:1)</t>
    </r>
  </si>
  <si>
    <t>A3.2</t>
  </si>
  <si>
    <t>Kompletna izdelava, dobava in vgrajevanje betona C25/30 (MB30), v armirane konstrukcije, prereza od 0.20 do 0.30 m3/m2/m1 po spodnjem opisu:</t>
  </si>
  <si>
    <t>Izkop ob steni obstoječe šole v kampadah dolžine do 1,0 m do globine novih temeljev vrtca na koti 216,73 (izkop globine cca. 4,6 m). Odkop zemljine pod obstoječim temeljem (v celotni njegovi širini; cca. 70 cm) v globini cca. 2,6 m.</t>
  </si>
  <si>
    <t>Vgradnja 20 cm debele tamponske plasti in kompaktiranje do vrednosti Evd minimalno 40 MPa.</t>
  </si>
  <si>
    <t>Vključno s kemičnim sidranjem armaturnih palic dolžine 1mm cm in premera 20 mm v obstoječ temelj. Globina sidranja znaša min. 30 cm.  Vgradi se 2 sidra/m (dolžina kampade) na vsako stran, skupno 4 sidra/m.</t>
  </si>
  <si>
    <t>Vključno z dobavo in vgradnjo armaturnih mrež AM 385 (na obeh straneh temelja).</t>
  </si>
  <si>
    <t xml:space="preserve">Vključno z vsemi pomožnimi deli in transportom do mesta vgrajevanja </t>
  </si>
  <si>
    <t>►podbetoniranje temeljev obstoječega objekta</t>
  </si>
  <si>
    <t>A3.3</t>
  </si>
  <si>
    <t>Kompletna izdelava, dobava in vgrajevanje betona C30/37 XC2 PV-I, v armirane konstrukcije, prereza od 0.20 do 0.30 m3/m2/m1,  vključno z vsemi pomožnimi deli in transportom do mesta vgrajevanja:</t>
  </si>
  <si>
    <t>►ab pasovni temelj</t>
  </si>
  <si>
    <t>A3.4</t>
  </si>
  <si>
    <t>Kompletna izdelava, dobava in vgrajevanje betona C25/30 (MB30), v armirane konstrukcije, prereza od 0.12 do 0.20 m3/m2/m1,  vključno z vsemi pomožnimi deli in transportom do mesta vgrajevanja:</t>
  </si>
  <si>
    <t>►ab talna plošča</t>
  </si>
  <si>
    <t>A3.5</t>
  </si>
  <si>
    <t>Kompletna izdelava, dobava in vgrajevanje betona C30/37, XC2 PV-I, v/c &lt; 0,45, v armirane konstrukcije, prereza od 0.20 do 0.30 m3/m2/m1, vključno z vsemi pomožnimi deli in transportom do mesta vgrajevanja:</t>
  </si>
  <si>
    <t>►ab stene kleti</t>
  </si>
  <si>
    <t>A3.6</t>
  </si>
  <si>
    <t>Kompletna izdelava, dobava in vgrajevanje betona C30/37 XC1, v armirane konstrukcije, prereza od 0.20 do 0.30 m3/m2/m1,  vključno z vsemi pomožnimi deli in transportom do mesta vgrajevanja:</t>
  </si>
  <si>
    <t>►ab stene</t>
  </si>
  <si>
    <t>A3.7</t>
  </si>
  <si>
    <t>Kompletna dobava in vgrajevanje cementne vodotesne mase (karakteristična tlačna trdnost min. 30 MPa; npr. KEMA HIDROSTOP 94), na stikih pasovnih temeljev in AB sten in stebrov. Vgradnja po navodilih proizvajalca. Vključno z vsemi pomožnimi deli in transportom do mesta vgrajevanja.</t>
  </si>
  <si>
    <t>A3.9</t>
  </si>
  <si>
    <t>Kompletna izdelava, dobava in vgrajevanje betona C30/37 XC1, v armirane konstrukcije, prereza od 0.08 do 0.12 m3/m2/m1,  vključno z vsemi pomožnimi deli in transportom do mesta vgrajevanja:</t>
  </si>
  <si>
    <t>►ab vertikalne vez</t>
  </si>
  <si>
    <t>A3.10</t>
  </si>
  <si>
    <t xml:space="preserve">►ab steber </t>
  </si>
  <si>
    <t>A3.11</t>
  </si>
  <si>
    <t>Kompletna izdelava, dobava in vgrajevanje betona C30/37 XC1, v armirane konstrukcije, prereza od 0.12 do 0.20 m3/m2/m1, vključno z vsemi pomožnimi deli in transportom do mesta vgrajevanja:</t>
  </si>
  <si>
    <t>►ab nosilec</t>
  </si>
  <si>
    <t>A3.12</t>
  </si>
  <si>
    <t>►ab preklade</t>
  </si>
  <si>
    <t>A3.13</t>
  </si>
  <si>
    <t>Kompletna izdelava, dobava in vgrajevanje betona C30/37 XC1, v armirane konstrukcije, prereza od 0.04 do 0.08 m3/m2/m1,  vključno z vsemi pomožnimi deli in transportom do mesta vgrajevanja:</t>
  </si>
  <si>
    <t>A3.14</t>
  </si>
  <si>
    <t>Kompletna izdelava, dobava in vgrajevanje betona C30/37 XC3 PV-I, v armirane konstrukcije, prereza od 0.12 do 0.20 m3/m2/m1, vključno z vsemi pomožnimi deli in transportom do mesta vgrajevanja:</t>
  </si>
  <si>
    <t>►ab atika na ravni strehi</t>
  </si>
  <si>
    <t>A3.15</t>
  </si>
  <si>
    <t>Kompletna izdelava, dobava in vgrajevanje betona C30/37 XC1, v armirane konstrukcije, prereza od 0.12 do 0.20 m3/m2/m1,  vključno z vsemi pomožnimi deli in transportom do mesta vgrajevanja:</t>
  </si>
  <si>
    <t>►notranje ab stopnice</t>
  </si>
  <si>
    <t>Kompletna izdelava, dobava in vgrajevanje betona C30/37 XC4 XF3 PV-II,  v armirane konstrukcije, prereza od 0.12 do 0.20 m3/m2/m1,  vključno z vsemi pomožnimi deli in transportom do mesta vgrajevanja:</t>
  </si>
  <si>
    <t>►zunanje ab stopnice vrtca</t>
  </si>
  <si>
    <t>►zunanji ab oporni zid s stopnicami</t>
  </si>
  <si>
    <t>A3.16</t>
  </si>
  <si>
    <t xml:space="preserve">►ab etažne plošče </t>
  </si>
  <si>
    <t>A3.17</t>
  </si>
  <si>
    <t>►ab plošča klančina</t>
  </si>
  <si>
    <t>A3.18</t>
  </si>
  <si>
    <t>Dobava,  rezanje,  krivljenje, vezanje in polaganje armature ter polaganje armaturnih mrež kompletno po armaturnem   načrtu,  z  vsemi pomožnimi deli in prenosi, do  mesta  vgraditve.</t>
  </si>
  <si>
    <t>kg</t>
  </si>
  <si>
    <t>SKUPAJ BETONSKA DELA</t>
  </si>
  <si>
    <t>A/4.0</t>
  </si>
  <si>
    <t>TESARSKA DELA - OPAŽ</t>
  </si>
  <si>
    <t>Splošna določila za tesarska dela :</t>
  </si>
  <si>
    <t>Pri izvajanju tesarskih del je upoštevati vsa pripravljalna dela pri opažih, razopaževanje in zlaganje lesa in opažev. Opaži morajo biti pred uporabo pravilno negovani s premazi in odstranitev premazov upoštevana v posameznih cenah E.M. Tesnost in stabilnost opažev mora biti brezpogojno zagotovljena. Opaži za vidne betone morajo biti pripravljeni tako, da so po razopaženju betonske ploskve brez deformacij, gladke oziroma v strukturi določeni s projektom in popolnoma zalite brez gnezd in iztekajočega betona. Hkrati je potrebno upoštevati tudi sledeče:</t>
  </si>
  <si>
    <t xml:space="preserve">1. Varovalni odri, ki služijo varovanju življenja, izvajalcev ter ostalih na gradbišču se za čas izvajanja ne obračunavajo  posebej, ampak jih je potrebno upoštevati v cenah za enoto posameznih postavk, v kolikor to ni v popisu posebej opisano in označeno. </t>
  </si>
  <si>
    <t xml:space="preserve">2. Amortizacijsko stopnjo opažev in odrov ne glede na dobo za ves čas gradnje na objektu oziroma posamezne faze pri gradnji tudi takrat, kadar je  v posamezni postavki amortizacija določena. </t>
  </si>
  <si>
    <t xml:space="preserve">3. Stroške za morebitne statične presoje stabilnosti, sidranja in preizkuse opažev, delovnih odrov, varovalnih ali pomičnih odrov je vkalkulirati v cene po enoti posameznih postavk.  </t>
  </si>
  <si>
    <t xml:space="preserve">4.  Opaži  morajo biti izdelani po merah iz projekta ali posameznih načrtov z vsemi potrebnimi podporami z vodoravno in diagonalno povezavo tako, da so stabilni in vzdržijo vse obtežbe; površine morajo biti čiste in ravne; Vidni opaž se smatra v primeru ko konstrukcija po razopaževanju ostane neometana.  </t>
  </si>
  <si>
    <t>5. V vseh postavkah tesarskih del je v ceni za enoto mere opažev obvezno zajeti potrebno opaževanje, razopaževanje, čiščenje in mazanje opažev ter zlaganje na primernih deponijah skupaj z vsemi transporti in pomožnimi deli.</t>
  </si>
  <si>
    <t>A4.1</t>
  </si>
  <si>
    <t>Izdelava enostranskega opaža roba podbetoniranje obstoječih temeljev, skupaj s potrebnim opiranjem; opaženje, razopaženje, čiščenje in zlaganjem po konačnih delih</t>
  </si>
  <si>
    <t>A4.2</t>
  </si>
  <si>
    <t>Izdelava opaža ab pasovni temelj, skupaj s potrebnim opiranjem, opaženje, razopaženje, čiščenje  in zlaganje po končanih delih</t>
  </si>
  <si>
    <t>A4.3</t>
  </si>
  <si>
    <t>Izdelava opaža roba ab talne plošče, višine do 20 cm, skupaj s potrebnim opiranjem; opaženje, razopaženje, čiščenje in zlaganjem po konačnih delih</t>
  </si>
  <si>
    <t>A4.4</t>
  </si>
  <si>
    <t>Izdelava opaža ab stene kleti (vodotesen beton), višine do 5,50 m, skupaj s potrebnim opiranjem, opaženje, razopaženje, čiščenje  in zlaganje po končanih delih</t>
  </si>
  <si>
    <t>A4.5</t>
  </si>
  <si>
    <t>Izdelava opaža ab stene, višine do 5,50 m, skupaj s potrebnim opiranjem, opaženje, razopaženje, čiščenje  in zlaganje po končanih delih</t>
  </si>
  <si>
    <t>A4.6</t>
  </si>
  <si>
    <t>Izdelava opaža ab vertikalnih vezi, višine do 5,50 m, skupaj s potrebnim opiranjem, opaženje, razopaženje, čiščenje  in zlaganje po končanih delih</t>
  </si>
  <si>
    <t>A4.7</t>
  </si>
  <si>
    <t>Izdelava opaža ab steber, višine do 5,50 m, skupaj s potrebnim opiranjem, opaženje, razopaženje, čiščenje  in zlaganje po končanih delih</t>
  </si>
  <si>
    <t>A4.8</t>
  </si>
  <si>
    <t>Izdelava opaža ab pravokotnih preklad s skoblanimi deskami in opažnimi elementi, višina podpiranja do 5,50 m, skupaj s potrebnim podpiranjem, opaženje, razopaženje, čiščenje in zlaganje po končanih delih</t>
  </si>
  <si>
    <t>A4.9</t>
  </si>
  <si>
    <t>Izdelava opaža ab pravokotni nosilec s skoblanimi deskami in opažnimi elementi, višina podpiranja do 3,50 m, skupaj s potrebnim podpiranjem, opaženje, razopaženje, čiščenje in zlaganje po končanih delih</t>
  </si>
  <si>
    <t>A4.10</t>
  </si>
  <si>
    <t>Izdelava opaža ab atika na ravni strehi s skoblanimi deskami in opažnimi elementi, višina podpiranja do 3,50 m, skupaj s potrebnim podpiranjem, opaženje, razopaženje, čiščenje in zlaganje po končanih delih</t>
  </si>
  <si>
    <t>A4.11</t>
  </si>
  <si>
    <t>Izdelava opaža ab stopnic; opaž rame, podesti, čelnih in stranskih stranic,  z vsemi deli z vertikalnimi in horizontalnimi prenosi, opaženje, razopaženje, čiščenje in zlaganje</t>
  </si>
  <si>
    <t>A4.12</t>
  </si>
  <si>
    <t>Izdelava opaža ravne ab etažne plošče z opažnimi ploščami s podporami do višine 4,50 m, z vsemi deli z vertikalnimi in horizontalnimi prenosi, opaženje, razopaženje, čiščenje in zlaganje</t>
  </si>
  <si>
    <t>A4.13</t>
  </si>
  <si>
    <t>Izdelava opaža ab plošče klančine, v naklonu, z opažnimi ploščami s podporami do višine 3,50 m, z vsemi deli z vertikalnimi in horizontalnimi prenosi, opaženje, razopaženje, čiščenje in zlaganje</t>
  </si>
  <si>
    <t>A4.14</t>
  </si>
  <si>
    <r>
      <t>Dobava, montaža in demontaža  opaža prehodov za razne cevi skozi temelje oziroma skozi razne betonske konstrukcije, z enkratno uporabo lesa. Odprtine velikosti do 0,25 m2/kom.</t>
    </r>
    <r>
      <rPr>
        <b/>
        <sz val="10"/>
        <rFont val="Arial Narrow"/>
        <family val="2"/>
      </rPr>
      <t xml:space="preserve"> </t>
    </r>
    <r>
      <rPr>
        <i/>
        <sz val="10"/>
        <rFont val="Arial Narrow"/>
        <family val="2"/>
      </rPr>
      <t>Količina ocenjena!</t>
    </r>
  </si>
  <si>
    <t>kos</t>
  </si>
  <si>
    <t>A4.15</t>
  </si>
  <si>
    <r>
      <t xml:space="preserve">Lahki premični odri na železnih stolicah, višine do 2,00 m, odri za pomoč pri izvajanju obrtniških in inštalaterskih del. 
</t>
    </r>
    <r>
      <rPr>
        <i/>
        <sz val="10"/>
        <rFont val="Arial Narrow"/>
        <family val="2"/>
      </rPr>
      <t>Opomba: količina je ocenjena in velja za celoten čas gradnje!</t>
    </r>
  </si>
  <si>
    <t>A4.16</t>
  </si>
  <si>
    <t xml:space="preserve">Lahki premični odri na železnih stolicah, višine do 2,00 m, odri za horizontalno oblaganje fasade. </t>
  </si>
  <si>
    <t>A4.17</t>
  </si>
  <si>
    <t xml:space="preserve">Kompletna dobava cevi in postavitev ter kasnejša demontaža fasadnega odra iz H ali cevnih elementov, višine do 15,00 m za izvedbo fasade brez zaščitne ponjave z vsemi potrebnimi vertikalnimi in horizontalnimi prehodi na posamezne delovne platoje, varnostnimi ograjami in potrebnimi sidri, pod oder se položi folija ali filc, da se lepilo ali zaključni sloj ne prime na asfalt oz. finalni zunanji tlak, v ceno zajeti tudi končno čiščenje, postavitev vseh začasnih prehodov in morebitnih lovilnih odrov v kolikor je potrebno. </t>
  </si>
  <si>
    <t>A4.18</t>
  </si>
  <si>
    <r>
      <t>Doplačilo za napenjanje zaščitne ponjave po fasadnem odru: ponjava služi varnostnemu namenu za protiprašno zaščito, preprečuje padanje predmetov in omogoča nemoten potek dela izvajalcem;</t>
    </r>
    <r>
      <rPr>
        <b/>
        <i/>
        <sz val="9"/>
        <rFont val="Arial Narrow"/>
        <family val="2"/>
        <charset val="238"/>
      </rPr>
      <t xml:space="preserve"> </t>
    </r>
    <r>
      <rPr>
        <b/>
        <i/>
        <u/>
        <sz val="9"/>
        <rFont val="Arial Narrow"/>
        <family val="2"/>
        <charset val="238"/>
      </rPr>
      <t>izdela se jo na zahtevo nadzora ali investitorja!</t>
    </r>
  </si>
  <si>
    <t>SKUPAJ TESARSKA DELA</t>
  </si>
  <si>
    <t>A/5.0</t>
  </si>
  <si>
    <t>ZIDARSKA DELA</t>
  </si>
  <si>
    <t>Splošna določila za zidarska dela :</t>
  </si>
  <si>
    <t>Zidarska dela se morajo izvajati po določilih veljavnih tehničnih predpisov in normativov v soglasju z obveznimi standardi.</t>
  </si>
  <si>
    <t>Vgrajeni materiali za ta dela morajo po kvaliteti ustrezati določilom veljavnih tehničnih predpisov in slstandardov.</t>
  </si>
  <si>
    <t>Izolacije :</t>
  </si>
  <si>
    <t>Splošni pogoji :</t>
  </si>
  <si>
    <t xml:space="preserve">            - vse izolacije morajo ustrezati splošnim določilom veljavnih tehničnih predpisov, drugih normativov in obveznih standardov</t>
  </si>
  <si>
    <t>A5.1</t>
  </si>
  <si>
    <r>
      <t xml:space="preserve">Izravanava površine betona s cementno rahlo podaljšano malto 1:3 skupaj z vsemi pomožnimi, pripravljalnimi in zaključnimi deli in odri ter vsemi potrebnimi horizontalnimi in vertikalnimi transporti: </t>
    </r>
    <r>
      <rPr>
        <i/>
        <u/>
        <sz val="10"/>
        <rFont val="Arial Narrow"/>
        <family val="2"/>
      </rPr>
      <t>priprava površine za nanos horizontalne hidroizolacije</t>
    </r>
  </si>
  <si>
    <t>A5.2</t>
  </si>
  <si>
    <r>
      <t xml:space="preserve">Izravanava  površine zidov po obodu objekta s predhodno pripravo podlage, izdelava cementnega redkega obrizga in finega ometa s cementno rahlo podaljšano malto 1:3 skupaj z vsemi pomožnimi, pripravljalnimi in zaključnimi deli in odri ter vsemi potrebnimi  horizontalnimi  in vertikalnimi transporti: </t>
    </r>
    <r>
      <rPr>
        <i/>
        <u/>
        <sz val="10"/>
        <rFont val="Arial Narrow"/>
        <family val="2"/>
      </rPr>
      <t>priprava površine za nanos vertikalne hidroizolacije</t>
    </r>
  </si>
  <si>
    <t>A5.3</t>
  </si>
  <si>
    <r>
      <t xml:space="preserve">Kompletna izvedba </t>
    </r>
    <r>
      <rPr>
        <i/>
        <u/>
        <sz val="10"/>
        <rFont val="Arial Narrow"/>
        <family val="2"/>
        <charset val="238"/>
      </rPr>
      <t>horizontalne hidroizolacije temeljnih tal</t>
    </r>
    <r>
      <rPr>
        <sz val="10"/>
        <rFont val="Arial Narrow"/>
        <family val="2"/>
      </rPr>
      <t xml:space="preserve"> z vsemi pomožnimi, pripravljalnimi in zaključnimi deli ter vsemi potrebnimi horizontalnimi in vertikalnimi transporti. Dela izvesti po navodilih proizvajalca. H.I. v sestavi:</t>
    </r>
  </si>
  <si>
    <t>►</t>
  </si>
  <si>
    <t>Nanos hladnega bitumenskega premaza (npr. IBITOL) na suho in brezprašno površino AB konstrukcije, poraba 0,3 l/m2, sušenje premaza 24 ur.</t>
  </si>
  <si>
    <t>Vgradnja hidroizolacije proti talni vlagi po celotni horizontalni površini, bitumenski trakovi iz oksidiranega bitumna, v skladu s SIST EN 13969 - TIP A in SIST 1031 (npr. IZOTEKT P4 PLUS), delno-točkovno privarjen na podlago, izdelava 10 cm preklopov v prečni in 15 cm v vzdolžni smeri.</t>
  </si>
  <si>
    <t>A5.4</t>
  </si>
  <si>
    <r>
      <t xml:space="preserve">Kompletna izvedba </t>
    </r>
    <r>
      <rPr>
        <i/>
        <u/>
        <sz val="10"/>
        <rFont val="Arial Narrow"/>
        <family val="2"/>
        <charset val="238"/>
      </rPr>
      <t>vertikalne hidroizolacije</t>
    </r>
    <r>
      <rPr>
        <sz val="10"/>
        <rFont val="Arial Narrow"/>
        <family val="2"/>
      </rPr>
      <t xml:space="preserve"> z vsemi pomožnimi, pripravljalnimi in zaključnimi deli ter vsemi potrebnimi horizontalnimi in vertikalnimi transporti. Dela izvesti po navodilih proizvajalca. H.I. v sestavi:</t>
    </r>
  </si>
  <si>
    <t>Izdelava vertikalne hidroizolacije. Bitumenski trakovi iz oksidiranega bitumna, v skladu s SIST EN 13969 - TIP A in SIST 1031 (npr. IZOTEKT P4 PLUS),   popolno privariti s podlago. Trak odmerimo na začetek preklopa v horizontali (10 cm). Pričetek varjenja pa začnemo s spodnje strani stene - od zgornjega konca kotne letve proti vrhu stene. Izdelava 10 cm preklopov v prečni in 15 cm v vzdolžni smeri.  S končanjem vertikalne hidroizolacije dokončamo še spoj hidroizolacije: stena-tla, preklop najmanj 10 cm (na EPS kotno letev traku ne varimo).</t>
  </si>
  <si>
    <t>A5.5</t>
  </si>
  <si>
    <r>
      <t xml:space="preserve">Nabava,  dobava  in vgradnja vodoodporne toplotne izolacije  ~ 20 cm (npr. Knauf Insualtion XPS Polyfoam C-350 LJ, λ=0,036 W/mK , toplotna izolacija in </t>
    </r>
    <r>
      <rPr>
        <i/>
        <u/>
        <sz val="10"/>
        <rFont val="Arial Narrow"/>
        <family val="2"/>
        <charset val="238"/>
      </rPr>
      <t>mehanska zaščita vertikalne hidroizolacije</t>
    </r>
    <r>
      <rPr>
        <sz val="10"/>
        <rFont val="Arial Narrow"/>
        <family val="2"/>
      </rPr>
      <t>, v skladu s SIST EN 13163, evropska direktiva o gradbenih proizvodih CPD 89/106/EEC). Pritrjevanje; poliuretansko lepilo TERMIFIX (1 kartuša/5m2), bitumensko hladno lepilo BITUFIX (1-2 kg/m2), vključno z dodatno zaščito s čepaste folijo (Tefond)  z vsemi pomožnimi, pripravljalnimi in zaključnimi deli ter  vsemi  potrebnimi horizontalnimi in vertikalnimi transporti</t>
    </r>
  </si>
  <si>
    <t>A5.6</t>
  </si>
  <si>
    <t>Nabava, dobava  in vgradnja KOTNE LETVE 5x5 cm za blažitev ostrega kota na področju prehoda hidroizolacije: tla-stena (preprečevanje ostrega pregiba varilnega traku in posledičnega trganja trakov zaradi zemeljskih posedkov).</t>
  </si>
  <si>
    <t>A5.7</t>
  </si>
  <si>
    <t>Dobava in polaganje na pripravljeno posteljico PVC drenažne kanalizacijske cevi ob dnu temeljev, vključno z vsemi pomožnimi in fazonskimi kosi. Vključno s priklopom cevi na jaške.
- drenaža objekta, fi 200mm</t>
  </si>
  <si>
    <t>A5.8</t>
  </si>
  <si>
    <t>Nabava, dobava in zidanje opečnih nosilnih zidov debeline 30 cm, z uporabo porozirane opeke in podaljšane malte 1:2:6. V ceno je vključeno vso delo in material pomožnih sredstev, pomožni material, lepljenje opeke, rezanje opeke za zidarsko vez, končna obdelava vertikalnih špalet odprtine, kakor tudi glajenje površin okenskih parapetov. Izvedba natančno po navodilih proizvajalca, vključno z V in H transporti ter potrebnimi delovnimi odri</t>
  </si>
  <si>
    <t>A5.9</t>
  </si>
  <si>
    <t>Nabava, dobava in zidanje opečnih nosilnih zidov debeline 15 cm, z uporabo porozirane opeke in podaljšane malte 1:2:6. V ceno je vključeno vso delo in material pomožnih sredstev, pomožni material, lepljenje opeke, rezanje opeke za zidarsko vez, končna obdelava vertikalnih špalet odprtine, kakor tudi glajenje površin okenskih parapetov. Izvedba natančno po navodilih proizvajalca, vključno z V in H transporti ter potrebnimi delovnimi odri</t>
  </si>
  <si>
    <t>A5.10</t>
  </si>
  <si>
    <t xml:space="preserve">Kompletna izvedba grobega in finega ometa notranjih sten; grobi omet se izvede s podaljšano cementno malto 1:3:9 s predhodnim obrizgom, fini  apneni omet 1:3, armirano z armaturno mrežico 145 g/m2, z vsemi potrebnimi odri in transporti ter z vsemi potrebnimi pomožnimi deli. Omet sten višine do 5,00 m </t>
  </si>
  <si>
    <t>A5.11</t>
  </si>
  <si>
    <r>
      <t xml:space="preserve">Kompletna izvedba izravnave </t>
    </r>
    <r>
      <rPr>
        <u/>
        <sz val="10"/>
        <rFont val="Arial Narrow"/>
        <family val="2"/>
      </rPr>
      <t>AB STENE,</t>
    </r>
    <r>
      <rPr>
        <sz val="10"/>
        <rFont val="Arial Narrow"/>
        <family val="2"/>
      </rPr>
      <t xml:space="preserve"> z osnovnim ometom z npr. Jubizol lepilna malta, armirano z armaturno mrežico 145 g/m2, vključno z izvedbo premaza z Unigrund, finalni sloj npr. Jub fini omet granulacije 1,0 mm, z vsemi potrebnimi odri in transporti ter z vsemi potrebnimi pomožnimi deli. Omet sten višine do 5,00 m </t>
    </r>
  </si>
  <si>
    <t>A5.12</t>
  </si>
  <si>
    <t>Dolbljenje kanalov v opečnih stenah za vgraditev raznih ventilacijskih cevi. Količina ocenjena</t>
  </si>
  <si>
    <t>A5.13</t>
  </si>
  <si>
    <t>Zidarska obdelava opečnih sten po prehodno izdolbljenih kanalih instalacijskih razvodov, špric in groba zidarska obdelava  izdolbljenih  kanalov  v  stenah. Količina cenjena!</t>
  </si>
  <si>
    <t>A5.14</t>
  </si>
  <si>
    <t>Vzidave in zidarske obdelave elektro omaric, razdelilcev, hidrantnih  omar, vodomerov,  regulacijskih  in  tehnoloških naprav do velikosti 1,00 m2. Količina ocenjena!</t>
  </si>
  <si>
    <t>A5.15</t>
  </si>
  <si>
    <t>Nabava,  dobava  in  oblaganje strehe (tudi med špirovci) - izolirana streha: TI med lepljenci - mineralna volna kot npr. Knauf InsulationEcose Unifit 035 24cm + TI med letvami - mineralna volna kot npr. Knauf InsulationEcose Unifit 035  12cm, vključno s parno zaporo, z vsemi pomožnimi, pripravljalnimi in zaključnimi deli in odri ter  vsemi  potrebnimi horizontalnimi in vertikalnimi transporti</t>
  </si>
  <si>
    <t>A5.16</t>
  </si>
  <si>
    <t>Kompletna dobava in oblaganje špalet s toplotno izolacijo XPS deb. 5 cm, vključno z izvedbo armiranega zaključnega sloja, z vsemi pomožnimi, pripravljalnimi in zaključnimi deli in odri ter  vsemi  potrebnimi horizontalnimi in vertikalnimi transporti</t>
  </si>
  <si>
    <t>A5.17</t>
  </si>
  <si>
    <r>
      <t xml:space="preserve">Kompletna izdelava termo izolativne </t>
    </r>
    <r>
      <rPr>
        <i/>
        <sz val="10"/>
        <color indexed="8"/>
        <rFont val="Arial Narrow"/>
        <family val="2"/>
        <charset val="238"/>
      </rPr>
      <t xml:space="preserve">fasade objekta </t>
    </r>
    <r>
      <rPr>
        <sz val="10"/>
        <color indexed="8"/>
        <rFont val="Arial Narrow"/>
        <family val="2"/>
      </rPr>
      <t>(npr. sistem Knauf Insulation), vključno z vsemi pomožnimi deli in materiali. V ceni upoštevati ojačitve vogalnih in špaletnih robov, vgradnja dilatacijskih profilov, dodatno diagonalno armiranje vogalov v fasadnih odprtinah</t>
    </r>
  </si>
  <si>
    <t>Opomba: fasadni toplotnoizolacijski sistem mora biti skladen z ETAG 04</t>
  </si>
  <si>
    <t>Opomba: fasadni oder zajeto pri tesarskih delih</t>
  </si>
  <si>
    <t>Sestava fasadne obloge:</t>
  </si>
  <si>
    <t>►lepilo toplotnoizolacijske obloge</t>
  </si>
  <si>
    <t xml:space="preserve">►toplotno izolacijska obloga kamena volna deb. 20 cm , kot npr. fasadna plošča Knauf Insulation
FKD-S Thermal oz. SMARTwall N C1, λ=0,036 W/mK </t>
  </si>
  <si>
    <t>►dvodelna plastična razcepna sidra</t>
  </si>
  <si>
    <t>►osnovni omet - spodnji in zgornji sloj</t>
  </si>
  <si>
    <t>►armaturna mrežica</t>
  </si>
  <si>
    <t>►osnovni premaz, npr. akril emulzija</t>
  </si>
  <si>
    <t>►zaključni sloj / dekorativni svetli omet (v barvi po izbiri investitorja) - silikonski omet</t>
  </si>
  <si>
    <t xml:space="preserve">Kompletna izdelava in montaža kamnite fasadne obloge vidnega zida podkletenega dela objekta (po vzoru obloge na obstoječem opornem zidu); 
</t>
  </si>
  <si>
    <t>izvede se kamnita obzidava, s sidri preko izolacije povezana z nosilnim zidom vključno z vsemi pritrdilnimi, pomožnimi deli in materiali. V ceni upoštevati ojačitve vogalnih in špaletnih robov, vgradnja dilatacijskih profilov, dodatno diagonalno armiranje vogalov;</t>
  </si>
  <si>
    <t>A5.18</t>
  </si>
  <si>
    <t>Kompletna izdelava penjalne lestve s hrbtnim 
varovalom
Stojke L 60/60/3mm. Penjala cev fi22 na razmaku 300mm.
Hrbtno varovalo premera fi800mm. Vertikale in horizontalni obroči t5/40mm.</t>
  </si>
  <si>
    <t>Na stojkah privarjene nožice za privijačenje na jekleno podkonstrukcijo, 
oziroma v AB steno.
Kvaliteta jekla S235, JR
Antikorozijska zaščita : 
srednja korozijska nevarnost-C3 po EN ISO 12944. 
Predlagan sistem S1-30.</t>
  </si>
  <si>
    <t>Zaščitni sloj v delavnici iz cink fosfatnega epoxy primerja 
v debelini 80 mikron 
(v enem nanosu ali 20 mikron pred izdelavo elementa in 60 mikron po izdelavi elementa), 
končni sloj iz poliuretanskega zaključnega sloja na gradbišču po montaži v debelini 80 mikron )</t>
  </si>
  <si>
    <t>Antikorozijska zaščita : (alternativa)
kategorijo okolja C3, 
vroče cinkanje v skladu z 
EN ISO 1461, 2009,
povprečne debeline sloja 85 mikron</t>
  </si>
  <si>
    <t>Skupaj z vsemi potrebni materiali, deli, odri, podpiranji, 
razkladanji, zlaganjem in horizontalnimi in vertikalnimi transporti.</t>
  </si>
  <si>
    <t>Lestve po opisu od vrha atike do višine 3m nad tlemi. Od tal do 3m nad tlemi se izvede snemljivi del lestve, ki ga je mogoče hraniti v objektu. Na spodnjem delu lestve  pokrov s ključavnico.
- Lestve za dostop na streho.</t>
  </si>
  <si>
    <t>A5.19</t>
  </si>
  <si>
    <t>Razna gradbena pomoč v delu pri obrtniških in instalacijskih delih ter razna nepredvidena in dodatna dela. Obračun izvršiti na podlagi efektivnih ur po predhodnem vpisu nadzornega organa v gradbeni dnevnik, ocena števila ur</t>
  </si>
  <si>
    <t>/1.</t>
  </si>
  <si>
    <t>► NK – delavec</t>
  </si>
  <si>
    <t>ur</t>
  </si>
  <si>
    <t>/2.</t>
  </si>
  <si>
    <t>► KV – delavec</t>
  </si>
  <si>
    <t>SKUPAJ ZIDARSKA DELA</t>
  </si>
  <si>
    <t>B./</t>
  </si>
  <si>
    <t>B/1.0</t>
  </si>
  <si>
    <t>KROVSKO KLEPARSKA DELA</t>
  </si>
  <si>
    <t>Splošna določila za krovska dela :</t>
  </si>
  <si>
    <t>Pri izvajanju krovskih del je upoštevati vsa pripravljalna dela, pomožna dela zaključna dela. Hkrati je potrebno tudi upoštevati:</t>
  </si>
  <si>
    <t>1. Vse lesene konstrukcije morajo biti izvršene strokovno pravilno, po obstoječih tehničnih predpisih.</t>
  </si>
  <si>
    <t>2. Vse vgrajene lesene konstrukcije morajo biti površinsko obdelane in zaščitene pred gnitjem, delovanjem vlage in mrčesom.</t>
  </si>
  <si>
    <t>3. V ceni vseh postavk je zajeti vsa dela, ves osnovni, pritrdilni in tesnilni material, vse prenose, finalno obdelavo, z robnimi zaključki in po navodilih proizvajalca materiala vse za gotovo vgrajene elemente. Vse mere je preveriti na licu mesta.</t>
  </si>
  <si>
    <t>4. V ceni vseh postavk je zajeti vse potrebne delovne odre.</t>
  </si>
  <si>
    <t>5. Izvedba detajlov po projektni dokumentaciji in priporočilih proizvajalcev.</t>
  </si>
  <si>
    <t>B1.1</t>
  </si>
  <si>
    <t>Kompletna dobava, izdelava, transport in montaža lesene strešne konstrukcije poševne strehe, vključno s pritrdilnim in veznim materialom. Izdelava in montaža po tlorisu in prereza ter statičnem izračunu. 
Pri enokapnici primarno leseno konstrukcijo predstavljajo lepljeni lamelirani nosilci dimenzij 14/32 cm, (razmak med nosilci znaša cca. 2,0 m) pri dvokapnici pa nosilci dimenzij 18/44 cm (zarmak med nosilci znaša cca. 2,25 m).
Primarna strešna konstrukcija je iz lesa kvalitete GL 28c, sekundarna (letve, lege) pa iz lesa kvalitete C24. 
 - poraba lesa do 0,06 m3/m2</t>
  </si>
  <si>
    <t>B1.2</t>
  </si>
  <si>
    <t>Dobava in montaža lesenega kosmatega opaža debeline 24 mm na špirovce ostrešja. Opaž zaščiten proti insektom.</t>
  </si>
  <si>
    <t>B1.3</t>
  </si>
  <si>
    <t>Dobava in montaža letev poševne strešne konstrukcije za pokrivanje s pločevinasto strešno kritino. Letvanje z letvami 4/5 cm na razmaku 30,5-33,5 cm. Letvanje izvesti v skladu z navodili proizvajalca, komplet z vsemi pomožnimi deli in prenosi.</t>
  </si>
  <si>
    <t>B1.4</t>
  </si>
  <si>
    <t>Dobava in montaža letev vzdolžno na špirovce poševne strehe za izvedbo zračnega sloja. Minimalna višina letev - zračnega sloja je 5 cm. Letvanje z letvami - morali 5/8cm. Komplet z vsemi pomožnimi deli in prenosi.</t>
  </si>
  <si>
    <t>B1.5</t>
  </si>
  <si>
    <t>Dobava in montaža bitumenske folije Isola Schalungs bahn Xtra, debeline 0,8 mm. PP filc na obeh straneh, samolepilni spoji.Vgraditi po navodilih proizvajalca.</t>
  </si>
  <si>
    <t>B1.6</t>
  </si>
  <si>
    <t>Dobava in montaža strešne kritine iz kot npr. PREFALZ aluminijastih trakov v barvi, debeline 0,70 mm, širine 500 mm, enostransko plastificirane, kvalitete barve P.10 (spodnja stran transparentni zaščitni lak), kvaliteta zgibnega spoja H41, iz alu. legure AlMn1Mg0,5, H41, v PREFA standardnih barvah. Kritina v izvedbi z dvojnim pokončnim zgibom, vertikalni del zgiba je stožčast, tako da v spodnjem naležnem področju ostane dilatacijski razmak 3-5 mm. Pritrjevanje trakov s pomočjo nerjavnih fiksnih in pomičnih sider v skladu z normativom. Po določitvi mer na objektu je treba posamezne trakove profilirati izključno strojno z orodjem za profiliranje (npr. Schlebach profilirni stroj). Tako profilirane trakove s kotnimi pokončnimi prevoji je treba spojiti z dvojnim zgibom. Razpored trakov, oz. zgibov mora biti simetričen glede na gradbene elemente. Obračun se opravi glede na izmeri na objektu, brez dodatkov za reze, drobni material in opaž. V področju robov, slemena in spojev z vertikalnimi elementi je treba paziti na izvedbo z omogočenim dilatacijskim delovanjem. Obračun glede na izmeri na objektu</t>
  </si>
  <si>
    <t>B1.7</t>
  </si>
  <si>
    <t>Dobava in montaža kot npr. PREFA perforirane alu mrežice za dovod zraka v podstrešje, krožne luknje Ø 5, barva kot osnovna pozicija, Razvite širine 120 mm.</t>
  </si>
  <si>
    <t>B1.8</t>
  </si>
  <si>
    <t>Dobava in montaža nosilnega traku za kot npr. Prefalz kritino iz aluminija, debeline 1,00 mm, razvite širine ca. 200 mm, po potrebi z zavihanim robom.</t>
  </si>
  <si>
    <t>B1.9</t>
  </si>
  <si>
    <t xml:space="preserve">Dobava in montaža kot npr. PREFA dvojnega cevnega snegobrana, barve P.10 kot osnovna pozicija. Sestavljen je iz alu dvojnega nosilca snegolova za Prefalz, 2 alu cevi Ø 28 mm in lovilca ledu za Prefalz snegobran (2 kos na trak). </t>
  </si>
  <si>
    <t>B1.10</t>
  </si>
  <si>
    <t>Dobava in montaža kot npr. PREFA enojnega cevnega snegobrana, barve P.10 kot osnovna pozicija. Sestavljen je iz alu enojnega nosilca snegolova za Prefalz, 1 alu cevi Ø 28 mm.</t>
  </si>
  <si>
    <t>B1.11</t>
  </si>
  <si>
    <t>Dobava in montaža obrobe za lepljenje okrog prezračevalne cevi za odduh (obrobo nalepiti med zgibe, s  kot npr. PREFA specialnim lepilom), vklj. z dobavo in montažo prezračevalne cevi, premera 100 mm. Vgraditi strokovno po navodilih proizvajalca.</t>
  </si>
  <si>
    <t>B1.12</t>
  </si>
  <si>
    <t>Dobava in montaža kot npr. PREFA odtočne cevi, kvaliteta barve PP.99, premera 150 mm, vkl. S pripadajočimi objemkami in vijaki.</t>
  </si>
  <si>
    <t>B1.13</t>
  </si>
  <si>
    <t>Dobava in montaža kot npr. PREFA visečih strešnih žlebov pravokotne oblike iz pločevine deb. 0,70 mm, razvite širine 400 mm, vključno s priključnimi kotlički, žlebnimi kljukami in vsem pritrdilnim materialom.</t>
  </si>
  <si>
    <t>B1.14</t>
  </si>
  <si>
    <t>Dobava in montaža tipskega prezračevalnega slemena JET iz kot npr. PREFA dopolnilne pločevine, deb. 0,7 mm, barve in kvalitete materiala kot osnovna pozicija.</t>
  </si>
  <si>
    <t>B1.15</t>
  </si>
  <si>
    <t>Dobava in montaža čelne/slemenske obrobe iz kot npr. PREFA dopolnilne pločevine, deb. 0,7 mm, barve in kvalitete materiala kot osnovna pozicija, vklj. S pritrdilnim materialom. Max. Dolžina elementov 3.000 mm. Razvite širine do 400 mm.</t>
  </si>
  <si>
    <t>B1.16</t>
  </si>
  <si>
    <t>Dobava in montaža odkapne pločevine iz kot npr. PREFA dopolnilnega traku, deb. 0,7 mm, barve in kvalitete materiala kot osnovna pozicija, vkl. S pritrdilnim materialom. Razvite širine do 200mm.</t>
  </si>
  <si>
    <t>B1.17</t>
  </si>
  <si>
    <t>Dobava in montaža Alu varovalna mrežica 100 mm (rola 5 m) tipske varovalne mrežice za ptiče. Mrežica širine 100 mm se montira po celotni dolžini kapne linije in onemogoča vstop ptičem, mrčesu ipd. v zračni sloj za zračenje opeke.</t>
  </si>
  <si>
    <t>B1.18</t>
  </si>
  <si>
    <t>Kompletna dobava materiala in izdelava ravne pohodne strehe- povečane obremenitve:
Na nosilno ab konstrukcijo položiti toplotno izolacijo. Streha bo zaključena s strešnimi pvc trakovi in zaščitnim slojem iz prodca.
Skupaj z vsemi pomožnimi, pripravljalnimi in zaključnimi deli in odri ter vsemi potrebnimi horizontalnimi in vertikalnimi transporti</t>
  </si>
  <si>
    <t>kulir plošče
Prodec, npr. fi16-32 mm
drenažni filc
Hidroizolacijska membrana na bazi FPO, npr. Sarnafil TG 66-18
Toplotna izolacija iz kamene volne:
zgornji sloj plošče SMARTroof Hard λ=0,040 W/mK in CS(10) 90 kPa, 10cm
Toplotna izolacija iz kamene volne v naklonu (1,5%):
naklonske plošče SMARTroof Top CTF1 λ=0,040 W/mK in CS(10) 60 kPa, 2-15cm
Toplotna izolacija iz kamene volne:
prvi sloj plošče SMARTroof Thermal λ=0,036 W/mK in CS(10) 50 kPa, 18cm
Parna zapora, kot npr. Sarnavap 1000E (Sd=220m)</t>
  </si>
  <si>
    <t>Kompletna dobava materiala in izdelava ravne  strehe- normalne obremenitve:
Na nosilno ab konstrukcijo položiti toplotno izolacijo. Streha bo zaključena s strešnimi pvc trakovi in zaščitnim slojem iz prodca.
Skupaj z vsemi pomožnimi, pripravljalnimi in zaključnimi deli in odri ter vsemi potrebnimi horizontalnimi in vertikalnimi transporti</t>
  </si>
  <si>
    <t>Prodec, npr. fi16-32 mm
drenažni filc
Hidroizolacijska membrana na bazi FPO, npr. Sarnafil TG 66-18
Toplotna izolacija iz kamene volne v naklonu (1,5%):
naklonske plošče SMARTroof Top CTF1 λ=0,040 W/mK in CS(10) 60 kPa, 2-15cm
Toplotna izolacija iz kamene volne:
drugi sloj plošče SMARTroof Top λ=0,038 W/mK in CS(10) 70 kPa, 12cm
Toplotna izolacija iz kamene volne:
prvi sloj plošče SMARTroof Thermal λ=0,036 W/mK in CS(10) 50 kPa, 16cm
Parna zapora, kot npr. Sarnavap 1000E (Sd=220m</t>
  </si>
  <si>
    <t>B1.19</t>
  </si>
  <si>
    <t>Dobava in montaža kotličkov.
Pločevina:  kot npr. Prefa (kot streha)</t>
  </si>
  <si>
    <t>B1.20</t>
  </si>
  <si>
    <t>Kompletna izdelava, dobava in montaža odkapne pločevine v kapni liniji (pod sekundarno kritino). Odkapna pločevina r.š. 15cm. 
Pločevina:  kot npr. Prefa (kot streha)</t>
  </si>
  <si>
    <t>B1.21</t>
  </si>
  <si>
    <t>Kompletna izdelava, dobava in montaža pločevine za usmerjanje vode v žleb. Pločevina r.š. 30cm v kapni liniji se montira pod kritino. 
Pločevina: kot npr. Prefa (kot streha)</t>
  </si>
  <si>
    <t>B1.22</t>
  </si>
  <si>
    <t>Kompletna izdelava, dobava in montaža pločevinaste obrobe na atiki strehe. Pločevina r.š. cca 90 cm 
Pločevina: kot npr. Prefa (kot streha)</t>
  </si>
  <si>
    <t>B1.23</t>
  </si>
  <si>
    <t>Dobava in montaža strešnega varovalnega sistema ravne strehe, s sistemskimi pritrdili in kablom, vgrajeno v strešno AB konstrukcijo ravne strehe (deb. izol. do 50cm), po certificiranem sistemu,</t>
  </si>
  <si>
    <t>kot npr. ABS Lock
(sistem za zaščito pri vzdrževalnih delih)</t>
  </si>
  <si>
    <t>B1.24</t>
  </si>
  <si>
    <t>Dobava in montaža strešnega varovalnega sistema dvokapne strehe, s sistemskimi pritrdili in kablom, vgrajeno na leseno nosilno konstrukcijo strehe (deb. izol.  30cm, pločevinasta kritina), po certificiranem sistemu,</t>
  </si>
  <si>
    <t>SKUPAJ KROVSKO KLEPARSKA DELA</t>
  </si>
  <si>
    <t>B/2.0</t>
  </si>
  <si>
    <t>KLJUČAVNIČARSKA DELA</t>
  </si>
  <si>
    <t>B2.1</t>
  </si>
  <si>
    <t>Kompletna izdelava, dobava in montaža ograje višine višine 100 cm, na višini 50-60 cm se na steno montira ročaj primerno za otroke.</t>
  </si>
  <si>
    <t>Kovinska stopniščna + stenski ročaj
Kompletna izdelava, dobava in montaža ograje višine višine 100 cm na stopničnih ramah, višine 120 cm na galerijah, prašno barvana kovina, montaža bočna v s ploščico in sidri v beton, polnilo in okvir (ročaj) iz ploščatega jekla (kvalitete S235),
vključno s pritrdilnim materialom, z vsemi zaključki, z vsemi pomožnimi, pripravljalnimi in zaključnimi deli ter vsemi potrebnimi horizontalnimi in vertikalnimi transporti.</t>
  </si>
  <si>
    <t>B2.2</t>
  </si>
  <si>
    <t xml:space="preserve">Kompletna izdelava, dobava in montaža ročaja primerno za otroke, na višini 50-60 cm in za odrasle na višini 90 cm,  inox fi50, vključno s pritrdilnim materialom, z vsemi zaključki, z vsemi pomožnimi, pripravljalnimi in zaključnimi deli ter vsemi potrebnimi horizontalnimi in vertikalnimi transporti. </t>
  </si>
  <si>
    <t>B2.3</t>
  </si>
  <si>
    <t xml:space="preserve">Kompletna izdelava, dobava in montaža lesene ograje na terasah, na višini 100 cm, vključno s pritrdilnim materialom, z vsemi zaključki, z vsemi pomožnimi, pripravljalnimi in zaključnimi deli ter vsemi potrebnimi horizontalnimi in vertikalnimi transporti. </t>
  </si>
  <si>
    <t>Sibirski macesen - letve in leseni stebri za ograjo, z dodatno zaščito lesa z naravnimi oljnimi barvami. Stebrički 10x10 cm, letve 3/8/80 cm.</t>
  </si>
  <si>
    <t>B2.4</t>
  </si>
  <si>
    <t xml:space="preserve">Kompletna izdelava, dobava in montaža sončna jadra – rolo senčila na terasah vrtca, z vsemi zaključki, z vsemi pomožnimi, pripravljalnimi in zaključnimi deli ter vsemi potrebnimi horizontalnimi in vertikalnimi transporti. </t>
  </si>
  <si>
    <t>B2.5</t>
  </si>
  <si>
    <t xml:space="preserve">Kompletna dobava in vgradnja konstrukcijski dilatacijski profil: 
MIGUA Migutan REIHE FP 130/60 NI
vgrajen po tehničnih specifikacijah proizvajalca! 
Na stiku s tlakom zapolnjeno s cement-akrilatno malto!
Z vsemi pomožnimi, pripravljalnimi in zaključnimi deli ter vsemi potrebnimi horizontalnimi in vertikalnimi transporti. </t>
  </si>
  <si>
    <t>SKUPAJ KLJUČAVNIČARSKA DELA</t>
  </si>
  <si>
    <t>STAVBNO POHIŠTVO</t>
  </si>
  <si>
    <t>Splošna določila za stavbno pohištvo:</t>
  </si>
  <si>
    <t>Pri izvajanju del je upoštevati vsa pripravljalna dela, pomožna dela zaključna dela. Hkrati je potrebno tudi upoštevati:</t>
  </si>
  <si>
    <t xml:space="preserve">1. V ceno za enoto mere morajo biti vračunani stroški za izdelavo delavniških načrtov ter detajlov za izvedbo posameznih konstrukcijskih elementov in izdelava predizmer na objektu.  </t>
  </si>
  <si>
    <t>2. Pred izdelavo izdelkov, je potrebno izdelati vzorčni kos, ki ga pisno potrdi investitor in arhitekt!</t>
  </si>
  <si>
    <t>Upoštevati RAL montažo oken in vrat, da bo objekt ustrezno zrakotesen!
Vse zunanja okna in vrata v RAL montaži, potrebna zagotovitev zrakotesnosti stavbe.
Talni odbojniki za vrata, okrogli RF/Alu talni odbojniki sive barve, vijačeni ali lepljeni v tla.</t>
  </si>
  <si>
    <t>Obravnava izdelkov je izključno po shemi, v kateri so opisani vsi potrebni elementi za oceno, izdelavo, obdelavo (po izbiri arhitekta) in montažo. Vse mere je potrebno pred izdelavo kontrolirati na objektu. Vse odprtine so navedene z zidarskimi merami. Upoštevati je potrebno, da so vse odprtine obložene s 5cm toplotne izolacije. Okna in vrata so vgrajeno na zunanji rob AB stene. Profili oken morajo biti dovolj široki, da se lahko čez njih zaviha cca 4 cm toplotne izolacije. Zvočna izolacija: 39 dB.</t>
  </si>
  <si>
    <t>V pozicijah je potrebno upoštevati tudi:</t>
  </si>
  <si>
    <t xml:space="preserve"> - debelina zasteklitev mora ustrezati vel.zastekljenih polj,</t>
  </si>
  <si>
    <r>
      <t xml:space="preserve"> - troslojna zasteklitev z nizkoenergijskim nanosom in plinom (npr. Argon) med stekli. Zasteklitev s povečano zvočno izolacijo - stekla različnih debelin; v kolikor je potrebno se debeline stekel prilagodijo velikosti oken - skladno z navodili in detajli izbranega proizvajalca; zrakotesnost: razred 3 po SIST EN 12207, Ug = 0,6 W/m2 K, Uw </t>
    </r>
    <r>
      <rPr>
        <sz val="9"/>
        <rFont val="Calibri"/>
        <family val="2"/>
        <charset val="238"/>
      </rPr>
      <t>≤0,9W/m2K,</t>
    </r>
  </si>
  <si>
    <t xml:space="preserve"> - drugi pomembni opisi so navedeni posebej,</t>
  </si>
  <si>
    <t xml:space="preserve"> - okovja so standardna, cilindrična ključavnica, kljuka z deljenim ščitom, nap.Lampič ali Dorma krom-mat ali enakovredno,</t>
  </si>
  <si>
    <t xml:space="preserve"> - vrata s povečano požarno odpornostjo, morajo imeti certifikat skladnosti, izdanega pri pristojni instituciji,</t>
  </si>
  <si>
    <t xml:space="preserve"> - samo vgradnjo prezračevalnih rešetk po načrtu strojnih instalacij, </t>
  </si>
  <si>
    <t xml:space="preserve"> - definirati tip PVC profilov</t>
  </si>
  <si>
    <t xml:space="preserve"> - barva lamel senčil in vodil krpank je po izbiri projektanta - nestandardna barva, izbor po RAL lestvici</t>
  </si>
  <si>
    <t>POŽARNOODPORNA  VRATA, OKNA</t>
  </si>
  <si>
    <t xml:space="preserve">Izdelava in montaža izdelka po izvedbi proizvajalca: 
suhomontažni kovinski okvir (kvalitetni jekleni ali ALU), krila (polna ali zastekljena s pož.odp.steklom EI 30), pož.odporna barvna obdelava v tonu kot ostala vrata; </t>
  </si>
  <si>
    <t xml:space="preserve"> - notranja lesena požarna vrata v kovinskem podboju</t>
  </si>
  <si>
    <t>Oprema vrat: 
- tećaji uležajeni, zaskočna (valjček) cilindr.ključavnica, vgrajeno samozapiralo (zaprt drsni mehanizem nad vrati, na dvokrilnih vratih z redoslednikom zapiranja kril); 
- znotraj "antipanic" okovje - prečni drog (po EN 1125; kvalitetno,estetsko zaobljeno); 
- zunaj kovinska kljuka zaobljene oblike, integrirana ključavnica - "enotni" ključ;</t>
  </si>
  <si>
    <t>- dodatno oprema: el.magnet pridržalec kril v okvirju (24V DC, z ožičenjem do el.omarice ob vratih, krmiljenje iz pož.centrale - tip el.zapirnih mehanizmov usklajen s projektom el.instalacij) - vse kvalitetno, kot npr. mehanizmi Dorma,Geze,Record,...; 
- ekspazijska tesnila v pripiri; 
Dobava skupaj z garancijo (certifikatom) za predpisano požarno odpornost.</t>
  </si>
  <si>
    <t>OKNA, OKENSKE STENE</t>
  </si>
  <si>
    <t>V ceni vseh okenskih elementov dodatno zajeti dobavo in vgradnjo:</t>
  </si>
  <si>
    <t xml:space="preserve">P/ zun. Al barvanih polic šir.do 30cm  (za zid 30cm s topl.izol.fasado 20cm) iz enotnega programa (tipske,profilne), ali barvane Al pl. min.deb.2mm; 
p/ notr.police šir.do 30cm lesene, z laminatno oblogo "postforming" (viš.čelnega roba min.5cm) </t>
  </si>
  <si>
    <t xml:space="preserve"> - zunanja senčila in vodila krpank,  po izbiri projektanta - nestandardna barva, izbor po RAL lestvici. Senčilo se odpira z ročico, ki je montirana ob rob okna, držalo na višini 120 cm od tal. Barvo senčil določi projektant. Kaseta senčila je nevidna, pod fasado. Vodila žaluzij postavljena ob rob fasade - vodila čim bolj neopazna. Med kaseto in okenskim profilom je dodatno 5 cm toplotne izolacije. 
' - notranji rolo, kot rolo senčilo tip INT 125, prosto viseče, elektromotorni pogon na stikalo (samo v igralnicah), platno tipa SCR3000, barva po izboru projektanta, prepustnost med 3-5%. Motor in krmilna elektronika kot pri zunanjem senčilu, vgradnja v pripravljeno kineto. </t>
  </si>
  <si>
    <t>Opomba: Pri vgradnji stavbnega pohištva je nujno upoštevati požarno študijo (zapirala, avtomatska odpiranja, evakuacijski drogovi,itd) tudi če v postavkah to ni posebej navedeno.</t>
  </si>
  <si>
    <t>OPOMBA! Obvezni sestavni del tega popisa so sheme oken in vrat!</t>
  </si>
  <si>
    <t>V CENO PO ENOTI MORAJO BITI ZAJETE VSE ZAHTEVE NAVEDENE V SPLOŠNEM OPISU IN SHEMAH!</t>
  </si>
  <si>
    <t>OPIS ZA OKNA
PVC okna za nizko energijsko gradnjo kot npr. Elegance Line, MIK Celje
Število zračnih komor  6
Debelina okenskega okvirja 83 mm
Debelina krila okna  83 mm
Steklo    4/18/4/18/4, Ug=0,5 W/m2K
Debelina vgrajenega stekla 24-52 mm
Toplotna izolativnost  0,71 W/m2K
Maks. toplotna izolativnost do 0,65 W/m2K
Število tesnil   3</t>
  </si>
  <si>
    <t xml:space="preserve">OPIS ZA VRATA
PVC vrata iz plastičnih profilov
Visoka toplotno in zvočna izolativnost. Izolativnost PVC vrat z zračnimi komorami, ki se nahajajo med podkonstrukcijo in PVC oblogo vratnih profilov. Vsa vrata imajo dvojno tesnjenje, na spodnjem delu vrtnega krila pa ščetko iz umetne mase, ki še dodatno tesni.
Varnostna zaščita in visoka stopnja varnosti. MIK PVC vrata so opremljena s kakovostnim okovjem, ki predvideva 5-kratno zaklepanje, ključavnica pa je opremljena s protivlomno rozeto kljuke.
PVC vrata za nizko energijsko gradnjo kot npr. Elegance Line, MIK Celje
Število zračnih komor  6
Debelina okenskega okvirja 83 mm
Debelina krila okna  83 mm
Steklo    4/18/4/18/4, Ug=0,5 W/m2K
Debelina vgrajenega stekla 24-52 mm
Toplotna izolativnost  0,71 W/m2K
Maks. toplotna izolativnost do 0,65 W/m2K
Število tesnil   3
Upoštevati zaščito za prstke!
VSA VRATA ZA DOVOD SVEŽEGA ZRAKA MORAJO IMETI SAMOZAPIRALA, KI OMOGOČAJE ZADRŽANJE VRAT V ODPRTEM STANJUI </t>
  </si>
  <si>
    <t xml:space="preserve">OPIS ZA VRATA
Ognjevarna vrata iz lesa (z nadsvetlobo in/ali obsvetlobo) kot npr. požarna vrata EI30-panik-EN1125, Nagode
Krilo in okvir vrat sta izdelana iz lesa, ki ima v notranjosti profila posebno ognjevarno polnilo ter posebna ognjevarna tesnila in stekla. Vrata morajo zadržati ogenj do 30 minut.
Krilo poravnano s podbojem!
EI30 – Požarna vrata EI30 preprečujejo prehod dima in ognja ter toplote vsaj 30 minut, če se temperatura požara v odvisnosti od časa povečuje po standardni krivulji požara.
</t>
  </si>
  <si>
    <t>Na oknih igralnic v vrtcu krpanke in Screeni  na elektro pogon – vrtec - mora biti zajeto v ceni pri posameznem oknu.</t>
  </si>
  <si>
    <t>KLET</t>
  </si>
  <si>
    <t>Dobava in montaža - OKNA:</t>
  </si>
  <si>
    <t xml:space="preserve">VK.ZO.1 - Zunanje dvodelno okno. Okno se odpira krilno in na ventus. Na zunanji strani okna  senčilo v obliki žaluzij (kot npr. Krpan). </t>
  </si>
  <si>
    <t>180/120 cm</t>
  </si>
  <si>
    <t>Dobava in montaža - VRATA:</t>
  </si>
  <si>
    <t>VK.ZV.1 - zunanja dvokrilna vrata z delno zasteklitvijo v zgornjem delu kril, zunaj bunka, znotraj kljuka, cilindrična ključavnica,</t>
  </si>
  <si>
    <t>190/220 cm</t>
  </si>
  <si>
    <t>VK.NPV.1-EI30-SC - notranja  dvokrilna požarna vrata.</t>
  </si>
  <si>
    <t>172/220 cm</t>
  </si>
  <si>
    <t>VK.NPV.2-EI30-SC - notranja enokrilna požarna vrata.</t>
  </si>
  <si>
    <t>100/220 cm</t>
  </si>
  <si>
    <t xml:space="preserve">VP.ZO.1 - Zunanje dvodelno okno. Okno se odpira krilno in na ventus. Na zunanji strani okna  senčilo v obliki žaluzij (kot npr. Krpan), na notranji strani rolo senčilo. </t>
  </si>
  <si>
    <t>VP.ZO.2</t>
  </si>
  <si>
    <t>220/80 cm</t>
  </si>
  <si>
    <t>Okno ima vgrajeno varnostno (kaljeno in lepljeno) steklo.</t>
  </si>
  <si>
    <t>VP.ZO.3</t>
  </si>
  <si>
    <t>730/260 cm</t>
  </si>
  <si>
    <t>Spodnji del oken do višine 1,25 m ima vgrajeno varnostno (kaljeno in lepljeno) steklo. 
Na oknih igralnic v vrtcu krpanke in Screeni  na elektro pogon  -zajeti v ceno.</t>
  </si>
  <si>
    <t>VE.ZO.4</t>
  </si>
  <si>
    <t>730/208 cm</t>
  </si>
  <si>
    <t>VP.ZO.4</t>
  </si>
  <si>
    <t>140/160 cm</t>
  </si>
  <si>
    <t>VP.ZO.5</t>
  </si>
  <si>
    <t>1010/160 cm</t>
  </si>
  <si>
    <t>VP.ZO.6</t>
  </si>
  <si>
    <t>910/160 cm</t>
  </si>
  <si>
    <t>VP.ZO.7</t>
  </si>
  <si>
    <t>310/220 cm</t>
  </si>
  <si>
    <t>VP.ZO.8</t>
  </si>
  <si>
    <t>410/220 cm</t>
  </si>
  <si>
    <t>VP.ZO.9-EI30</t>
  </si>
  <si>
    <t>250/220 cm</t>
  </si>
  <si>
    <t>Dobava in montaža - NOTRANJA OKNA:</t>
  </si>
  <si>
    <t>VP.NO.1</t>
  </si>
  <si>
    <t>145/120 cm</t>
  </si>
  <si>
    <t>VP.NO.2</t>
  </si>
  <si>
    <t>140/220 cm</t>
  </si>
  <si>
    <t>VP.NO.3</t>
  </si>
  <si>
    <t>125/120 cm</t>
  </si>
  <si>
    <t>VP.NO.4</t>
  </si>
  <si>
    <t>180/80 cm</t>
  </si>
  <si>
    <t>VP.NO.5</t>
  </si>
  <si>
    <t>417/80 cm</t>
  </si>
  <si>
    <t>Dobava in montaža - ZUNANJA VRATA</t>
  </si>
  <si>
    <t>VP.ZV.1 pvc, steklena</t>
  </si>
  <si>
    <t>250/280 cm</t>
  </si>
  <si>
    <t>VP.ZV.2 pvc, steklena</t>
  </si>
  <si>
    <t>VP.ZV.3 pvc, steklena</t>
  </si>
  <si>
    <t>190/280 cm</t>
  </si>
  <si>
    <t>VP.ZV.4 pvc, steklena</t>
  </si>
  <si>
    <t>270/280 cm</t>
  </si>
  <si>
    <t>VP.ZV.5</t>
  </si>
  <si>
    <t>430/220 cm</t>
  </si>
  <si>
    <t>VP.ZV.6 pvc, delna zasteklitev</t>
  </si>
  <si>
    <t>Dobava in montaža - NOTRANJA VRATA</t>
  </si>
  <si>
    <t>VP.NV.1 pvc, steklena</t>
  </si>
  <si>
    <t>VP.NV.2 pvc, steklena</t>
  </si>
  <si>
    <t>VP.NV.3 pvc, steklena</t>
  </si>
  <si>
    <t>VP.NV.4 pvc, steklena</t>
  </si>
  <si>
    <t>VP.NV.5 les</t>
  </si>
  <si>
    <t>VP.NV.6 les (drsna vrata)</t>
  </si>
  <si>
    <t>Dobava in montaža - STENA Z VRATI, zasteklitve z varnostnim steklom (kaljeno, lepljeno)</t>
  </si>
  <si>
    <t>VP.LS.1 les</t>
  </si>
  <si>
    <t>280/300 cm</t>
  </si>
  <si>
    <t>VP.LS.2 les</t>
  </si>
  <si>
    <t>455/300 cm</t>
  </si>
  <si>
    <t>VP.LS.3 les</t>
  </si>
  <si>
    <t>530/300 cm</t>
  </si>
  <si>
    <t>VP.LS.4 les</t>
  </si>
  <si>
    <t>420/300 cm</t>
  </si>
  <si>
    <t>VP.LS.5 les</t>
  </si>
  <si>
    <t>255/300 cm</t>
  </si>
  <si>
    <t>Dobava in montaža - POŽARNA VRATA</t>
  </si>
  <si>
    <t>VP.NPV.1-E30-SC les</t>
  </si>
  <si>
    <t>NADSTROPJE</t>
  </si>
  <si>
    <t>VE.ZO.1 pvc</t>
  </si>
  <si>
    <t>90/120 cm</t>
  </si>
  <si>
    <t>730/100 cm</t>
  </si>
  <si>
    <t>730/220 cm</t>
  </si>
  <si>
    <t>VE.ZO.5</t>
  </si>
  <si>
    <t>180/220 cm</t>
  </si>
  <si>
    <t>VE.ZO.6</t>
  </si>
  <si>
    <t>VE.ZO.7</t>
  </si>
  <si>
    <t>140/120 cm</t>
  </si>
  <si>
    <t>Dobava in montaža - NOTRANJA VRATA:</t>
  </si>
  <si>
    <t>VE.NV.1 les</t>
  </si>
  <si>
    <t>90/220 cm</t>
  </si>
  <si>
    <t>VE.NV.2</t>
  </si>
  <si>
    <t>155/220 cm</t>
  </si>
  <si>
    <t>VE.NV.3</t>
  </si>
  <si>
    <t>VE.NV.4 drsna vrata</t>
  </si>
  <si>
    <t>Dobava in montaža - POŽARNA VRATA:</t>
  </si>
  <si>
    <t>VE.NPV.1-E30-SC</t>
  </si>
  <si>
    <t>DODATNA OPREMA VRAT:</t>
  </si>
  <si>
    <t>Dobava in montaža opreme vrat:</t>
  </si>
  <si>
    <t>Ključavnica kot naprimer GEZE IQ lock EL z nameščeno klasično kljuko. Skladno s stnadardom SIS EN 179 in zahtevami iz ŠPV.  Vezava na 12-24 V DC, poraba 80mA/24 V oz. 160mA/12V.</t>
  </si>
  <si>
    <t xml:space="preserve">Samozapiralo z drsno letvijo za enokrilna vrata širine do 1100mm kot naprimer GEZE TS 3000.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na  nasprotno stran tečajev. Brez sistema za pridržanje, primerno tudi za požarna vrata. </t>
  </si>
  <si>
    <t xml:space="preserve">Zapiralo vrat z elektrohidravličnim pridržanjem  (montaža na vratno krilo), za enokrilna vrata širine do 1100mm kot naprimer GEZE TS 5000 EFS,  opremljeno s funkcijo prostega nihanja  »Freeswing«.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na  nasprotno stran tečajev. Brez sistema za pridržanje, primerno tudi za požarna vrata. </t>
  </si>
  <si>
    <t xml:space="preserve">Par samozapiral z drsno letvijo za dvokrilna vrata dimenzije do 2x1400mm. Z možnostjo nastavitve hitrosti, moči zapahovanja od 2-6 po EN 1154 (vizualni prikaz nastavitve moči zapahovanja na samozapiralu), končnega zapahovanja ter termo stabilnimi ventili. Z vstavkom v letev za mehanično pridržanje odprtosti vrat med 80° in 130° ter elastičnim omejevalnikom kota odpiranja vrat. Montaža na nasprotni strani pantov.  Kot naprimer GEZE TS 5000 L z ISM drsno letvijo BG. </t>
  </si>
  <si>
    <t>Sistem za simultano sistemsko pravilno odpiranje dvokrilnih vrat (ob odprtju pasivnega krila se odpre tudi aktivno krilo in s tem omogoči pravilno delovanje samozapiral za dvokrilna vrata in dopušča, da se vrata zaprejo v s pravilnim vrstnim redom. Kot naprimer GEZE CB Flex.</t>
  </si>
  <si>
    <t>Ostala oprema vrat. Anti panik mehanska ključavnica za dvokrilna vrata po standardu SIST EN 1125 z naletnim drogom. Pasivno krilo se avtomatsko zarigla, aktivno krilo pa se zapre preko jezička (zaklepanje ročno) z zuananje strani le pokončni drog ali bunka ter odpiranje preko ključa.</t>
  </si>
  <si>
    <t>Ostala oprema vrat. Anti panik mehanska ključavnica za enokrilna vrata po standardu SIST EN 1125 z naletnim drogom. Pasivno krilo se avtomatsko zarigla, aktivno krilo pa se zapre preko jezička (zaklepanje ročno) z zuananje strani le pokončni drog ali bunka ter odpiranje preko ključa.</t>
  </si>
  <si>
    <t>Drsni sistem za lesena/kovinska vrata širine 90cm, kot naprimer GEZE Levolan 60, stenska montaža</t>
  </si>
  <si>
    <t>Elektro ključavnica za vrata na bežalnih poteh kot naprimer GEZE  FTV 320, ki se namesti na horizontalno prečko aktivnega krila in drži zaklenjena tako aktivno, kot tudi pasivno krilo in se sprosti v primeru požara ali pritiska panik tipke na panik terminalu.</t>
  </si>
  <si>
    <t>Okno s funkcijo odvoda dima:</t>
  </si>
  <si>
    <t>GEZE RWA 110 NT - sistem za odpiranje okna krilno navzven. Vključen okov za vgradnjo motorja in mehansko zaklepanje okna, ter elektromotor GEZE E250 / hod 200 mm, 24V DC, 1.0A. Za montazo motorja zagotoviti min. 50 mm na okvirju in 40 mm na krilu okna. Navedeni elektromotor doseze kot odpiranja 60°.</t>
  </si>
  <si>
    <t xml:space="preserve">Oprema za mehansko zaklepanje elektromotorja - Cev fi 12mm, 
pocinkana, dolzine 2000 mm, </t>
  </si>
  <si>
    <t>Oprema za mehansko zaklepanje elektromotorja - Pokrovni profil, L=2000 mm, EV1</t>
  </si>
  <si>
    <t>Elektromotorji za vrata</t>
  </si>
  <si>
    <t>K600 T Elektromotor s polugom za odpiranje enokrilnih vrat, 24V DC, 1.4 A, EV1. Navedeni elektromotor doseze kot odpiranja 90°.</t>
  </si>
  <si>
    <t>RWA K600 Konzola za montažo tip G</t>
  </si>
  <si>
    <t>Elektroprejemnik typ A5000 E</t>
  </si>
  <si>
    <t>Kovinski nosilec za elektroprijemnik SB-KL 130</t>
  </si>
  <si>
    <t>Zaščita pred poškodbami prstkov na rokah</t>
  </si>
  <si>
    <t>kot npr. FINPROTECT PLUS 
Tip: +5090/198 cm, za notranja vrata</t>
  </si>
  <si>
    <t>kot npr. ATHMER NR-26 W-PROOF
FINGERSCHUTZ NR-26/1925 MM SR,  za zunanja vrata</t>
  </si>
  <si>
    <t>kot npr. ATHMER NR-30
FINGERSCHUTZ NR-30/1925 MM ALU-SR,  za notranja vrata</t>
  </si>
  <si>
    <t>SKUPAJ STAVBNO POHIŠTVO</t>
  </si>
  <si>
    <t>B/4.0</t>
  </si>
  <si>
    <t>TLAKARSKA DELA</t>
  </si>
  <si>
    <t>Splošna določila za tlakarska dela:</t>
  </si>
  <si>
    <r>
      <t>OPOMBA:</t>
    </r>
    <r>
      <rPr>
        <sz val="9"/>
        <rFont val="Arial Narrow"/>
        <family val="2"/>
      </rPr>
      <t xml:space="preserve"> Pri izvajanju tlakarskih del je upoštevati vsa pripravljalna dela, pomožna dela zaključna dela. Hkrati je potrebno tudi upoštevati:</t>
    </r>
  </si>
  <si>
    <t>1. Pred polaganjem talnih oblog je predhodno pregledati delovno površino in izvesti potrebna preddela</t>
  </si>
  <si>
    <t>2. Pred polaganjem izvajalec skupaj z nadzorom in projektantom arhitekture pregleda površine oblaganja določi lokacije, način in smer oblaganja tlaka in polaganja talnih oblog</t>
  </si>
  <si>
    <r>
      <t xml:space="preserve">Kompletna dobava in polaganje finalnega heterogenega vinilnega tlaka za večje obremenitve; polaganje na izravnano podlago, z vsemi pomožnimi, pripravljalnimi in zaključnimi deli ter vsemi potrebnimi horizontalnimi in vertikalnimi transporti. 
</t>
    </r>
    <r>
      <rPr>
        <i/>
        <sz val="10"/>
        <rFont val="Arial Narrow"/>
        <family val="2"/>
      </rPr>
      <t>V ceni upoštevati nizkostensko zaključno obrobo!
Vrsta PVC tlaka in način polaganja po izboru arhitekta in investitorja!</t>
    </r>
  </si>
  <si>
    <t>B4.1</t>
  </si>
  <si>
    <t>1. Šivanje vseh delovnih stikov; prečno in vzdolžno zarezovanje, vsravljanje kovinskih moznikov in zalivanje z epoksidno smolo</t>
  </si>
  <si>
    <t>B4.2</t>
  </si>
  <si>
    <t>2. Dobava in nanos epoksidne smole za zapirannje vlage v estrihu do 6 % po CM (karbidna) metodi:</t>
  </si>
  <si>
    <t>B4.3</t>
  </si>
  <si>
    <t>3. Priprava podlage - brušenje in sesanje strojnega estriha, nanos predpremaza, vlivanje samorazlivne izravnalne mase do debeline 4 mm (nanos disperzijskega predpremaza kot npr.Schönox SHP, izravnava podlage z cement polimerno izravnalno maso kot npr. Schönox ZM (zahteva DIN EN 13813 C30/F6; tlačna trdnost min. 30N/mm2, upogibna trdnost min. 6N/mm2 )</t>
  </si>
  <si>
    <t>B4.4</t>
  </si>
  <si>
    <t>4. Dobava heterogene vinilne talne obloge skupne debeline 3 do 3,3mm na akustični peni kot npr. Gerflor Tarlay Premium COMFORT (izgled kot Indiana, Osmoz ali Poesy). Skupna debelina EN 428 3,0mm oz 3,3mm, debelina pohodnega sloja EN 429 ≥1mm iz čistega PVCja, ojačevalni sloj mrežica iz steklenih vlaken, skupna teža EN 430 2800-3260gr/m2, hrbtišče VHD – odlična zvočna in udarna absorbcija, klasifikacija EN 685 34-42, ognjevarnost EN 13 501-1 Cfl-s1, antistatičnost EN 1815 &lt; 2kV, odpornost površine EN 660.1 ≤ 0,08mm - razred T, zvočna absorbcija 16dB, permanentna antibakteriološka in antifungicidna obdelava Sanosol, UV obdelava pohodnega sloja Protecsol ( dodatno premazovanje v eksploataciji ni potrebno), 100% recycable:</t>
  </si>
  <si>
    <t>tlaki v igralnicah kot npr. Gerflor Tarlay Premium COMFORT (izgled kot INDIANA 4009 Tufoa)</t>
  </si>
  <si>
    <t>tlaki v hodnikih kot npr. Gerflor Tarlay Premium COMFORT (izgled kot POESY 8627 Allegorie)</t>
  </si>
  <si>
    <t>tlaki v ostalih prostorih kot npr. Gerflor Tarlay Premium COMFORT (izgled kot INDIANA 8053 Anambas)</t>
  </si>
  <si>
    <t>tlaki v ostalih prostorih kot npr. Gerflor Tarlay Premium COMFORT (izgled kot POESY 7109 Idylle)</t>
  </si>
  <si>
    <t>tlaki v ostalih prostorih kot npr. Gerflor Tarlay Premium COMFORT (izgled kot  POESY 8621 Ode)</t>
  </si>
  <si>
    <t>B4.5</t>
  </si>
  <si>
    <t xml:space="preserve">5. Polaganje talne obloge; brušenje in sesanje položene izravnalne mase, montaža PVC talne obloge z lepljenjem na podlago po celotni površini s kvalitetnim vodno disperzijskim lepilom kot npr. Schönox Emiclassic, vroče varjenje spojev za doseganje vodne neprepustnosti:
</t>
  </si>
  <si>
    <t>B4.6</t>
  </si>
  <si>
    <t>6. Izdelava stenskih zaokrožnic iz enakega materiala kot osnovni tlak vključno s podložnim PVC profilom radij 20mm višine 10cm vključno z izvedbo protiprašnega zaključka</t>
  </si>
  <si>
    <t>Opomba; količine so okvirne, obračuni po dejanskih izmerah</t>
  </si>
  <si>
    <t>B4.7</t>
  </si>
  <si>
    <r>
      <t xml:space="preserve">Kompletna dobava in polaganje finalnega na terasi - GUMA - gumijasta podlaga kot npr. Playtop ; polaganje na izravnano podlago, z vsemi pomožnimi, pripravljalnimi in zaključnimi deli ter vsemi potrebnimi horizontalnimi in vertikalnimi transporti. 
</t>
    </r>
    <r>
      <rPr>
        <i/>
        <sz val="10"/>
        <rFont val="Arial Narrow"/>
        <family val="2"/>
      </rPr>
      <t>V ceni upoštevati nizkostensko zaključno obrobo!</t>
    </r>
  </si>
  <si>
    <t>Dobava in polaganje brezšivne gumijaste igralne 3 dimenzionalne  podlage na predhodno pripravljeno betonsko podlago. Podlaga je dvoslojna, spodnji sloj je iz granulata iz recikliranih gum tovornjakov, velikost granulata ca. 1 cm, vezivo poliuretan, debelina spodnjega sloja 4 cm, na mestih, kjer so hribčki do 50 cm, zgornji sloj EPDM, debelina granulata ca. 4 cm, večbarvn, barve po izboru projektantke, proizvod kot npr. Playtop 3D Multicolor. (obračun po m2).</t>
  </si>
  <si>
    <t>SKUPAJ TLAKARSKA DELA</t>
  </si>
  <si>
    <t>B/5.0</t>
  </si>
  <si>
    <t>KERAMIČARSKA DELA</t>
  </si>
  <si>
    <t>Splošna določila za keramičarska dela:</t>
  </si>
  <si>
    <r>
      <rPr>
        <b/>
        <u/>
        <sz val="9"/>
        <rFont val="Arial Narrow"/>
        <family val="2"/>
      </rPr>
      <t>OPOMBA</t>
    </r>
    <r>
      <rPr>
        <b/>
        <sz val="9"/>
        <rFont val="Arial Narrow"/>
        <family val="2"/>
      </rPr>
      <t>:</t>
    </r>
    <r>
      <rPr>
        <sz val="9"/>
        <rFont val="Arial Narrow"/>
        <family val="2"/>
      </rPr>
      <t xml:space="preserve"> Pri izvajanju keramičarskih del je upoštevati vsa pripravljalna dela, pomožna dela zaključna dela. Hkrati je potrebno tudi upoštevati:</t>
    </r>
  </si>
  <si>
    <t>1. Pred polaganjem keramike na stene je predhodno pregledati stene in izvesti potrebna preddela; pregledati vertikalnost sten. Pred polaganjem talne keramike v lepilno malto v sanitarijah kjer je izvedena hidroizolacija s polimercementno maso je preveriti stanje omenjene hidroizolacije, pri polaganju pa dela izvajati tako, da se le-ta ne poškoduje.</t>
  </si>
  <si>
    <t>2. Polaganje keramike ob vodovodnih in elektro priključkih izvesti, tako da so stiki pokriti z rozetami .</t>
  </si>
  <si>
    <t>3. Pred polaganjem izvajalec skupaj z nadzorom pregleda površine oblaganja in določi lokacije oblaganja sten in tlaka. Površine odprtin do 0,50 m2 , ki se ne oblagajo, ampak se oblaganje vrši ob  odprtinah, se ne odbijajo. Okenske odprtine do 1m2 se ne odbijajo, špalete se ne obračunajo posebej, vratne odprtine se odbijejo nad 1m2.</t>
  </si>
  <si>
    <t>4. Pred polaganjem obloge izvajalec obvezno s projektantom arhitekture določi način, smer in vzorec polaganja.</t>
  </si>
  <si>
    <t>5. Vzorec keramike pisno potrdi arhitekt oz. investitor</t>
  </si>
  <si>
    <t>B5.1</t>
  </si>
  <si>
    <t>Kompletna dobava in polaganje talna keramika - granitogress. Fuge širine 2mm, velikost, barva/tekstura in vzorec polaganja po izboru projektanta, lepljene tankoslojno, pokritost z lepilom 100%, fugiranje s fleksibilno cementno fugirno maso, razreda CG2, vodoodbojno in fungicidno (kot je Mapei Ultracolor Plus, MAPEI KEACOLOR GG ali enakovredno), obstenske in priključne fuge so tesnjene z enokomponentnim silikonskim sanitarnim (fungicidnim) kitom v izbrani barvi.</t>
  </si>
  <si>
    <t>Lepilni sloj: zboljšano polimer-cementno lepilo, tiksotropno, razreda C2TE, tankoslojno (kot je Mapei Keraflex ali Kemakol Flex 170 ali enakovredno)</t>
  </si>
  <si>
    <t>Vključno z vsemi pomožnimi, pripravljalnimi in zaključnimi deli ter vsemi potrebnimi horizontalnimi in vertikalnimi transporti!</t>
  </si>
  <si>
    <t>a)</t>
  </si>
  <si>
    <t>KERAMIKA TALNA  30X30 KLET (VRTEC) ZERO GH 30RB</t>
  </si>
  <si>
    <t>b)</t>
  </si>
  <si>
    <t>KERAMIKA KLET STOPNICE 30X30 ZERO S30GH</t>
  </si>
  <si>
    <t>c)</t>
  </si>
  <si>
    <t>KERAMIKA SANITARIJE 30X60 (VRTEC) REM 36WL</t>
  </si>
  <si>
    <t>d)</t>
  </si>
  <si>
    <t>NOTRANJA KERAMIKA (VRTEC) 60x60 cm</t>
  </si>
  <si>
    <t>e)</t>
  </si>
  <si>
    <t>NOTRANJA KERAMIKA (VRTEC) 30x60 cm</t>
  </si>
  <si>
    <t>f)</t>
  </si>
  <si>
    <t>NOTRANJA KERAMIKA  30x60 STOPNIŠČE (VRTEC); nastopna plošča REM S60W</t>
  </si>
  <si>
    <t>B5.2</t>
  </si>
  <si>
    <t>Kompletna dobava in polaganje talna keramika - zunanje površine. Fuge širine 2mm, velikost, barva/tekstura in vzorec polaganja po izboru projektanta, lepljene tankoslojno, pokritost z lepilom 100%, fugiranje s fleksibilno cementno fugirno maso, razreda CG2, vodoodbojno in fungicidno (kot je Mapei Ultracolor Plus, MAPEI KEACOLOR GG ali enakovredno), obstenske in priključne fuge so tesnjene z enokomponentnim silikonskim sanitarnim (fungicidnim) kitom v izbrani barvi.</t>
  </si>
  <si>
    <t>ZUNANJA KERAMIKA (VRTEC) 60x60 cm</t>
  </si>
  <si>
    <t>ZUNANJA KERAMIKA (VRTEC) 30x60 cm</t>
  </si>
  <si>
    <t>ZUNANJA KERAMIKA  30x60 STOPNIŠČE (VRTEC); nastopna plošča  REM S RB60W</t>
  </si>
  <si>
    <t>KERAMIKA 30x60 VHOD (VRTREC)</t>
  </si>
  <si>
    <t>Kompletna izvedba oblaganje stene:
Stenska keramika barva po izboru projektanta. Fuge širine 2mm, velikost, barva/tekstura in vzorec polaganja po izboru projektanta, lepljene tankoslojno, pokritost z lepilom 100%, zunanji vogali izvedeni Alu zaključnimi vogalniki (ali brušeni pod kotom 45°, rob 2mm, robne letvice niso dovoljene), fugiranje s fleksibilno cementno fugirno maso, razreda CG2, vodoodbojno in fungicidno (kot je Mapei Ultracolor Plus, MAPEI KEACOLOR GG ali enakovredno), obstenske in priključne fuge so tesnjene z enokomponentnim silikonskim sanitarnim (fungicidnim) kitom v izbrani barvi.</t>
  </si>
  <si>
    <t>KERAMIKA STENSKA SANITARIJE (VRTEC)  30 x 60</t>
  </si>
  <si>
    <t>KERAMIKA STENSKA SANITARIJE (VRTEC)  12.5X 33.3</t>
  </si>
  <si>
    <t>B5.3</t>
  </si>
  <si>
    <t>Kompletna izvedba nizkostenske zaključne obrobe</t>
  </si>
  <si>
    <t>Talna keramika, barva po izboru projektanta. 
Višine obrobe 5 cm</t>
  </si>
  <si>
    <t>B5.4</t>
  </si>
  <si>
    <t>Kompletna izvedba hidroizolacijski premaz v sanitarijah v nadstropju</t>
  </si>
  <si>
    <t>Hidroizolacijski tesnilni premaz;  2x križni nanos dvokomponentne fleksibilne cementne malte za tesnenje tlaka kopalnica; SIKALASTIC 152;  nanos tudi po robu stene (h=20 cm) in v območju tuša do višine 180cm; Opozorilo: preboji morajo biti izvedeni vodotesno z dodanimi tesnilnimi manšetami in fugirani s tesnilnim kitom.</t>
  </si>
  <si>
    <t>hitrovezna polimercementna samorazlivna izravnalna/sprijemna talna masa</t>
  </si>
  <si>
    <t>SKUPAJ KERAMIČARSKA DELA</t>
  </si>
  <si>
    <t>B/6.0</t>
  </si>
  <si>
    <t>SLIKOPLESKARSKA DELA</t>
  </si>
  <si>
    <t>Splošna določila za slikopleskarska dela:</t>
  </si>
  <si>
    <r>
      <t>OPOMBA:</t>
    </r>
    <r>
      <rPr>
        <b/>
        <sz val="9"/>
        <rFont val="Arial Narrow"/>
        <family val="2"/>
      </rPr>
      <t xml:space="preserve"> </t>
    </r>
    <r>
      <rPr>
        <sz val="9"/>
        <rFont val="Arial Narrow"/>
        <family val="2"/>
      </rPr>
      <t>Pri izvajanju slikopleskarskih del je upoštevati vsa pripravljalna dela, pomožna in zaključna dela. Hkrati je potrebno tudi upoštevati:</t>
    </r>
  </si>
  <si>
    <t xml:space="preserve">1. Delovni odri, ki služijo varovanju življenja, izvajalcev ter ostalih na gradbišču in niso posebej navedena v tem popisu (glej tesarska dela - opaži in odri) se za čas izvajanja ne obračunavajo  posebej, ampak jih je potrebno upoštevati v cenah za enoto posameznih postavk, v kolikor to ni v popisu posebej opisano in označeno. </t>
  </si>
  <si>
    <t xml:space="preserve">2. Na  opleskanih površinah se ne smejo poznati sledovi od slikopleskarskega orodja, barvni ton mora biti enoten. </t>
  </si>
  <si>
    <t>3. Pred pričetkom je predhodno pregledati delovno površino in izvesti potrebna preddela; površine očistiti od emulzij, premazov opažev in mastnih deležev, pregledati niveleto površin in pomeriti stopnjo vlage. Vse našteto mora biti zajeto v E.M. posamezne postavke.</t>
  </si>
  <si>
    <t>4. V ceni je upoštevati vse zaščite pri slikanju ali pleskanju med posameznimi različnimi nanosi barv: bandažni trak, začasno odstranjevanje in ponovno nameščanje, zaščito lesenih delov, zidnih površin, ipd.</t>
  </si>
  <si>
    <t>B6.1</t>
  </si>
  <si>
    <t>Izdelava prednamaza z emulzijo, dvakratno kitanje in brušenje mavčno kartonskih stropov ter min. 2 x oplesk s poldisperzijsko barvo;  kompletno po predpisih in navodilih proizvajalca, z vsemi pomožnimi deli, odri in transporti.</t>
  </si>
  <si>
    <t>B6.2</t>
  </si>
  <si>
    <t>Izdelava prednamaza z emulzijo, dvakratno kitanje in brušenje mavčno kartonskih sten ter min. 2 x oplesk s poldisperzijsko barvo;  kompletno po predpisih in navodilih proizvajalca, z vsemi pomožnimi deli, odri in transporti.</t>
  </si>
  <si>
    <t>B6.3</t>
  </si>
  <si>
    <t>Izdelava prednamaza z emulzijo, dvakratno kitanje in brušenje ometane sten ter min. 2 x oplesk s poldisperzijsko barvo;  kompletno po predpisih in navodilih proizvajalca, z vsemi pomožnimi deli, odri in transporti.</t>
  </si>
  <si>
    <t>B6.4</t>
  </si>
  <si>
    <t>Izdelava prednamaza z emulzijo, dvakratno kitanje in brušenje ometane sten ter oplesk s pralno barvo;  kompletno po predpisih in navodilih proizvajalca, z vsemi pomožnimi deli, odri in transporti.</t>
  </si>
  <si>
    <t>SKUPAJ SLIKOPLESKARSKA DELA</t>
  </si>
  <si>
    <t>B/7.0</t>
  </si>
  <si>
    <t>MONTAŽERSKA DELA</t>
  </si>
  <si>
    <t>B7.1</t>
  </si>
  <si>
    <t>Kompletna dobava in izvedba suhomontažnega stropa iz mavčno kartonskih plošč d = 125 mm; mavčno kartonske plošče se vijačijo na tipsko kovinsko podkonstrukciji, sestavljeni iz nosilnih in montažnih profilov. Cena zajema izreze odprtin različnih oblik in velikosti za svetila, bandažirano v kvaliteti K2, vključno z vsemi potrebnimi odri in prenosi ter transporti
- hodniki</t>
  </si>
  <si>
    <t>B7.2</t>
  </si>
  <si>
    <t>Kompletna dobava in izvedba suhomontažnega stropa iz akustičnih mavčno kartonskih plošč d = 125 mm, kot npr. plošče Knauf Cleaneo Akustik PLUS R 4SK 8/15/20 R, hrbtno kaširane s tkanino; mavčno kartonske plošče se vijačijo na tipsko kovinsko podkonstrukciji, sestavljeni iz nosilnih in montažnih profilov. Cena zajema izreze odprtin različnih oblik in velikosti za svetila, bandažirano v kvaliteti K2, vključno z vsemi potrebnimi odri in prenosi ter transporti
- igralnice</t>
  </si>
  <si>
    <t>B7.3</t>
  </si>
  <si>
    <t>Dobava in montaža akustičnega spuščenega stropa Armstrong, izgrajenega iz enonivojske kovinske konstrukcije iz glavnih ter prečnih Armstrong TL2 24 mm profilov, obešenih v primarni strop z obešali za spuščanje do 0,5 m. V konstrukcijo so vložene ali vpete snemljive mineralne plošče Armstrong Sahara Tegular dim. 600 x 600 mm, bele barve, z pogloblenim robom in vidnim T profilom. Ob steni bo zaključni profil BPT1924HD - 19/24 mm. Koeficient absorbcije zvoka: 0,60; vrednost izolativnosti zvoka: 34 dB.Sistem stropnih plošč in podkonstrukcije naj ima vsaj 30 letno sistemsko garancijo proti povesu, kar bi bila lahko posledica napak v materialu ali proizvodnemu procesu. Kot npr.: Armstrong Sahara Tegular 600x600x15 s pripadojočo sistemsko podkonstrukcijo Prelude 24 TL2 GW. Višino stropa in način polaganja po navodilih projektanta.
- sanitarije</t>
  </si>
  <si>
    <t>B7.4</t>
  </si>
  <si>
    <t xml:space="preserve">Dobava in montaža akustičnega spuščenega stropa Armstrong, izgrajenega iz enonivojske kovinske konstrukcije iz glavnih ter prečnih nosilcev širine 24 mm – Prelude 24 TL2 GW, obešenih v primarni strop z obešali za spuščanje do 0,5 m. V konstrukcijo so vložene snemljive mineralne plošče Perla OP 0.95 Tegular dim. 600 x 600x15 mm, bele barveGW, gladka površina s poglobljenim robom Tegular. </t>
  </si>
  <si>
    <t>Ob steni bo zaključni profil BPT1924 HB . Odboj svetlobe plošč v skladu EN ISO 7724-2/3 (kot opisanov EN 13964)  naj bo vsaj 85%. Koeficient absorbcije zvoka po EN ISO 354/11654 1: 0,95. Plošče naj imajo vsaj 42% delež reciklatov po EN ISO 14021:2004 (C2C certifikat), razred gorljivosti A2,s1,d0(EN 13501-1).Razred čistosti površine stropa po EN ISO 16444-1: razred ISO5. Sistem stropnih plošč in podkonstrukcije imajo 30 letno sistemsko garancijo proti povesu, kar bi bila lahko posledica napak v materialu ali proizvodnemu procesu. Kot npr.: Armstrong Perla OP 0.95  Tegular  600x600X15 s pripadojočo sistemsko podkonstrukcijo Prelude 24 TL2 GW.
- zbornica, delilna kuhinja</t>
  </si>
  <si>
    <t>B7.5</t>
  </si>
  <si>
    <t>Kompletna dobava in montaža: strop krogi; skupaj z vsemi pomožnimi, pripravljalnimi in zaključnimi deli in odri ter vsemi potrebnimi horizontalnimi in vertikalnimi transporti</t>
  </si>
  <si>
    <t>Dobava in montaža akustičnih panelov Optima L Canopy  iz steklene volne in akustičim vualom, okrogle oblike, nominalne dimenzije 1200 mm, debeline 40 mm, barve GW, ravne oblike s tipskim priborom za obešanje pa podkonstrukcijo Armstrong. Zvočna absorpcija 1 panela znaša 2,17 Sabina/m2 (1 Hz). Pozicija in višina - glej načrt stropov oziroma po izboru projektanta.</t>
  </si>
  <si>
    <t>beli 1200 mm</t>
  </si>
  <si>
    <t>pastelno modri 1200 mm</t>
  </si>
  <si>
    <t>pastelno rjavi 1200 mm</t>
  </si>
  <si>
    <t>B7.6</t>
  </si>
  <si>
    <t>Kompletna dobava in montaža stropne obloge RE90; Stropne plošče kot npr. Knauf Fireboard A1, požarne plošče RE90 (dvoslojno); skupaj z vsemi pomožnimi, pripravljalnimi in zaključnimi deli in odri ter vsemi potrebnimi horizontalnimi in vertikalnimi transporti.
Fireboard fugirna masa: ročno fugiranje Fireboard s pokrivnimi trakovi za fuge iz steklenih
vlaken. Vse fuge zafugirane s prekrivnimi trakovi za
fuge iz steklenih vlaken.</t>
  </si>
  <si>
    <t>B7.7</t>
  </si>
  <si>
    <t>Dobava in montaža akustičnega spuščenega stropa Armstrong, izgrajenega iz enonivojske kovinske konstrukcije iz glavnih ter prečnih Armstrong TL2 24 mm profilov, obešenih v primarni strop z obešali za spuščanje do 0,5 m. V konstrukcijo so vložene ali vpete snemljive mineralne plošče Armstrong Sahara Tegular dim. 600 x 600 mm, bele barve, z pogloblenim robom in vidnim T profilom. Ob steni bo zaključni profil BPT1924HD - 19/24 mm.</t>
  </si>
  <si>
    <t xml:space="preserve"> Koeficient absorbcije zvoka: 0,60; vrednost izolativnosti zvoka: 34 dB.Sistem stropnih plošč in podkonstrukcije naj ima vsaj 30 letno sistemsko garancijo proti povesu, kar bi bila lahko posledica napak v materialu ali proizvodnemu procesu. Kot npr.: Armstrong Sahara Tegular 600x600x15 s pripadojočo sistemsko podkonstrukcijo Prelude 24 TL2 GW. Višino stropa in način polaganja po navodilih projektanta.</t>
  </si>
  <si>
    <t>B7.8</t>
  </si>
  <si>
    <t>Kompletna dobava in montaža: izdelava stropa vhoda; skupaj z vsemi pomožnimi, pripravljalnimi in zaključnimi deli in odri ter vsemi potrebnimi horizontalnimi in vertikalnimi transporti</t>
  </si>
  <si>
    <t>Dobava in montaža spuščenega stropa kot npr. Armstrong , narejenega iz dvonivojske kovinske konstrukcije iz glavnih U BPM 300100 ter prečnih profilov DP12 BPM 311022, obešenih v primarni strop s togimi obešali za spuščanje do 0,6 m. V konstrukcijo so vpete snemljive kovinske plošče kot npr. Armstrong Orcal QClip-In F Plain dim. 600 x 600 mm, bele barve RAL9010, z nevidnim zaskočnim profilom. Ob steni bo zaključni profil BPM 215013 z vzmetnimi zagozdami BPM311081. Stropne plošče so demontažne ter omogočajo redno čiščenje. Sistemska garancija plošč in podkonstrukcije je 30 let za napake, ki bi nastave kot posledica napak v proizvodnem procesu proizvajalca. Kot npr. Armstrong Clip In Plain .</t>
  </si>
  <si>
    <t>B7.9</t>
  </si>
  <si>
    <t>Kompletna izvedbe montažne predelne stene d = 125 mm, enojna kovinska podkonstrukcija d = 75 mm, obojestranska dvoslojna obloga z mavčnimi ploščami d = 12,5 mm, samonosna izolacija d = 100 mm, ocenjena zvočna izolativnost Rw = 53 dB, bandažirano v kvaliteti K2, višina stene do 5,00 m, vključno  z  vsemi  potrebnimi  odri  in  prenosi ter transporti.</t>
  </si>
  <si>
    <t>B7.10</t>
  </si>
  <si>
    <t>Kompletna izvedba obloge podometnega kotlička, kovinska podkonstrukcija, dvoslojna obloga z mavčnimi ploščami d = 12,5 mm, bandažirano v kvaliteti K2, višina stene do 5,00 m, vključno  z  vsemi  potrebnimi  odri  in  prenosi ter transporti.</t>
  </si>
  <si>
    <t>B7.11</t>
  </si>
  <si>
    <t>Kompletna izvedba vertikalno zapiranje stropov (kaskade), kovinska podkonstrukcija, dvoslojna obloga z mavčnimi ploščami d = 12,5 mm, bandažirano v kvaliteti K2, višina stene do 5,00 m, vključno  z  vsemi  potrebnimi  odri  in  prenosi ter transporti.</t>
  </si>
  <si>
    <t>B7.12</t>
  </si>
  <si>
    <t>Dobava in vgradnja tipskih revizijskih odprtin 50x50cm v mavčnokartonskih stropovih in instalacijskih jaških, vključno z izrezom.</t>
  </si>
  <si>
    <t>SKUPAJ MONTAŽERSKA DELA</t>
  </si>
  <si>
    <t>B/8.0</t>
  </si>
  <si>
    <t>ESTRIH</t>
  </si>
  <si>
    <t>Splošna določila za estrih:</t>
  </si>
  <si>
    <r>
      <rPr>
        <u/>
        <sz val="9"/>
        <rFont val="Arial Narrow"/>
        <family val="2"/>
      </rPr>
      <t>OPOMBA:</t>
    </r>
    <r>
      <rPr>
        <sz val="9"/>
        <rFont val="Arial Narrow"/>
        <family val="2"/>
      </rPr>
      <t xml:space="preserve"> Pri izvajanju estrihov je upoštevati vsa pripravljalna, pomožna in zaključna dela. Hkrati je potrebno upoštevati še:</t>
    </r>
  </si>
  <si>
    <t xml:space="preserve">1. V ceno za enoto mere morajo biti vračunani stroški za vse notranje horizontalne in vertikalne transporte. </t>
  </si>
  <si>
    <t>2. Izvajalec je pred pričetkom izvedbe estrihov dolžan predložiti projekt estrihov, v katerem bo prikazan način zagotavljanja kvalitete vgrajenih estrihov ter njihovo negovanje do dosežene prdpisane kvalitete. Stroške negovanja estrihov je vračunati v C/E in pri sami izvedbi estrihov izvesti vsa dela po popisu, vključno s potrebno dobavo in polaganjem robnih trakov v višini celotne podne konstrukcije + 2 cm. Višek trakov se odstrani po končanih delih. Nadomestila za izvedbo estrihov z naklonom do 5% od vodoravnosti se posebej ne priznava. V ceno enote mere izvedbe estriha je vračunati tudi izvedbo delovnih stikov in dilatacij.</t>
  </si>
  <si>
    <t>B8.1</t>
  </si>
  <si>
    <t>Kompletna dobava in polaganje toplotno izolacije, kot izolacija pod estrihom, vključno z vsem potrebnim materialom, vsemi obdelavami prebojev in zaključkov in spojev brez toplotnih mostov z ostalimi elementi toplotne zaščite zgradbe, prenosi do mesta vgraditve ter z vsemi pomožimi in pripravljalnimi deli.
Obračun po tlorisni površini tlaka. 
Sistemska plošča s cevmi za talno ogrevanje je zajta v popisu stroj. inst.</t>
  </si>
  <si>
    <t>topl. izol. kamena volna kot npr. Knauf Insulation TPS za estrihe s talnim ogrevanjem, λ=0,036 W/mK, CS(10) 50 kPa, npr. 2x 3cm križno položena, deb. 6 cm</t>
  </si>
  <si>
    <t>topl. izol. kamena volna kot npr. Knauf Insulation TPS za estrihe s talnim ogrevanjem, λ=0,036 W/mK, CS(10) 50 kPa, npr. 2x 5cm križno položena, deb. 10 cm</t>
  </si>
  <si>
    <t>topl. izol. kamena volna kot npr. Knauf Insulation DF, λ=0,037 W/mK, CS(10) 30 kPa, deb. 5 cm</t>
  </si>
  <si>
    <t>B8.2</t>
  </si>
  <si>
    <t>Kompletna dobava in polaganje parne zapore: PE folija, sd = min. 150 mm, s preklopom širine 10 cm</t>
  </si>
  <si>
    <t>B8.3</t>
  </si>
  <si>
    <t>Kompletna izdelava in dobava mikroarmiranega betonskega estriha, deb. 6 cm, fino zaglajen, ob stenah namestiti robni stiropor trak deb. 0,5 cm. Obdelavo in končno višino zgomje površine prilagoditi  vrsti  finalnega  tlaka! Vključno z vsem potrebnim materialom, dilatacijami ipd., z vsemi prenosi do mesta vgraditve ter z vsemi pripravljalnimi in pomožnimi deli.</t>
  </si>
  <si>
    <t>B/9.0</t>
  </si>
  <si>
    <t>RAZNO</t>
  </si>
  <si>
    <t>B9.1</t>
  </si>
  <si>
    <t>Izdelava izkaza požarne varnosti</t>
  </si>
  <si>
    <t>B9.2</t>
  </si>
  <si>
    <t>Izdelava geodetskega posnetka po končanih delih</t>
  </si>
  <si>
    <t>B9.3</t>
  </si>
  <si>
    <t>Izdelava in postavitev tabel za požarni red - upoštevati požarni elaborat; table izdelane iz foreks</t>
  </si>
  <si>
    <t>B9.4</t>
  </si>
  <si>
    <t>Priprava dokumentacije za potrebe izdelave PID vključno z vsemi vrisanimi shemami, spremembami,. seznama z opisom sprememb 'ter predaja projektantskemu podjetju.</t>
  </si>
  <si>
    <t>B9.5</t>
  </si>
  <si>
    <t>Pregled in potrditev delavniških risb  (cena ure po priporočilih IZS je 50EUR/uro)</t>
  </si>
  <si>
    <t>B9.6</t>
  </si>
  <si>
    <r>
      <t>Čiščenje objekta po končanih delih</t>
    </r>
    <r>
      <rPr>
        <sz val="10"/>
        <rFont val="Arial Narrow"/>
        <family val="2"/>
        <charset val="238"/>
      </rPr>
      <t>, pred predajo kupcu, v postavki je zajeto:</t>
    </r>
  </si>
  <si>
    <t>- odstranjevanje preostalih odpadkov od izvedbe, nakladanje in transport na gradbiščno deponijo, začasna deponija</t>
  </si>
  <si>
    <t>- odstranjevanje zaščitnih folij in mehanskih zaščit na oblogah, vratih, oknih, vgrajeni opremi in podobno, nakladanje in transport na gradbiščno deponijo, začasna deponija</t>
  </si>
  <si>
    <t>- odstranjevanje madežev od malt in lepil, z ustreznimi topili, glede na vrsto površine</t>
  </si>
  <si>
    <t>- odstranjevanje barve iz vseh površin, vodotopne in lak barve, pri tem se površina podloge ne sme poškodovati, zato se mora za čiščenje uporabiti ustrezno čistilno sredstvo glede na vrsto madeža in vsto podlage</t>
  </si>
  <si>
    <t>- grobo čiščenje, odstranjevanje prahu in odpadkov, nakladanje in transport na gradbiščno deponijo, začasna deponija</t>
  </si>
  <si>
    <t>- prvo čiščenje z vodo ali detergenti</t>
  </si>
  <si>
    <t>- zaključno čiščenje z detergenti ali čistili ustrezne kvalitete glede na vrsto polage ali opreme</t>
  </si>
  <si>
    <t>- vsa potrebna čistila za vsako vrsto podlage posebej</t>
  </si>
  <si>
    <t>- vsi potrebni pripomočki za čiščenje</t>
  </si>
  <si>
    <t>- delovna pomožna sredstva: lestve</t>
  </si>
  <si>
    <t>Čiščenje mora  biti izvedeno strokovno, tako da je očiščena površina nepoškodovana, zaradi neustreznega čistilnega sredstva ali mehanske poškodbe.</t>
  </si>
  <si>
    <t>Čiščenje mora biti izvedeno na vseh površinah novogradnje in obstoječega objekta.</t>
  </si>
  <si>
    <t>Obračun po m2 tlorisne površine notranjih prostorov</t>
  </si>
  <si>
    <r>
      <rPr>
        <b/>
        <sz val="10"/>
        <rFont val="Arial Narrow"/>
        <family val="2"/>
        <charset val="238"/>
      </rPr>
      <t>Zajeto v skupni rekapitulaciji</t>
    </r>
    <r>
      <rPr>
        <sz val="10"/>
        <rFont val="Arial Narrow"/>
        <family val="2"/>
      </rPr>
      <t xml:space="preserve">
Razna nepredvidena dela, ki se pojavijo pri  izvedbi - obračun po opravljenem delu, s potrditvijo s strani nadzora. </t>
    </r>
  </si>
  <si>
    <t>SKUPAJ RAZNO</t>
  </si>
  <si>
    <t xml:space="preserve">Dobava in montaža kalupljenih krogel, velikost ɸ65 cm, krogle so narejene iz EPDM-a s poliuretanskim vezivom, kot npr. PLAYTOP SPHERE, barva po izboru projektantke.
</t>
  </si>
  <si>
    <t xml:space="preserve"> 
Dobava in montaža kalupljenih krogel, velikost ɸ45 cm, krogle so narejene iz EPDM-a s poliuretanskim vezivom, kot npr. PLAYTOP SPHERE, barva po izboru projektantke.
 </t>
  </si>
  <si>
    <t xml:space="preserve"> 
Dobava in montaža kalupljenih krogel, velikost ɸ35 cm, krogle so narejene iz EPDM-a s poliuretanskim vezivom, kot npr. PLAYTOP SPHERE, barva po izboru projektanta.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</si>
</sst>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S_I_T_-;\-* #,##0.00\ _S_I_T_-;_-* &quot;-&quot;??\ _S_I_T_-;_-@_-"/>
    <numFmt numFmtId="165" formatCode="mm/yy"/>
    <numFmt numFmtId="166" formatCode="#,##0.00\ [$€-1]"/>
    <numFmt numFmtId="167" formatCode="#,##0.00\ &quot;€&quot;"/>
    <numFmt numFmtId="168" formatCode="_-* #,##0.00\ [$€-1]_-;\-* #,##0.00\ [$€-1]_-;_-* &quot;-&quot;??\ [$€-1]_-;_-@_-"/>
  </numFmts>
  <fonts count="77" x14ac:knownFonts="1">
    <font>
      <sz val="11"/>
      <color indexed="8"/>
      <name val="Calibri"/>
      <family val="2"/>
      <charset val="238"/>
    </font>
    <font>
      <sz val="11"/>
      <color indexed="8"/>
      <name val="Calibri"/>
      <family val="2"/>
      <charset val="238"/>
    </font>
    <font>
      <sz val="11"/>
      <name val="Arial Narrow"/>
      <family val="2"/>
    </font>
    <font>
      <b/>
      <sz val="14"/>
      <color indexed="8"/>
      <name val="Arial Narrow"/>
      <family val="2"/>
    </font>
    <font>
      <sz val="11"/>
      <color indexed="8"/>
      <name val="Arial Narrow"/>
      <family val="2"/>
    </font>
    <font>
      <b/>
      <sz val="10"/>
      <color indexed="8"/>
      <name val="Arial Narrow"/>
      <family val="2"/>
    </font>
    <font>
      <b/>
      <sz val="11"/>
      <color indexed="8"/>
      <name val="Arial Narrow"/>
      <family val="2"/>
    </font>
    <font>
      <sz val="14"/>
      <color indexed="8"/>
      <name val="Arial Narrow"/>
      <family val="2"/>
    </font>
    <font>
      <sz val="10"/>
      <name val="Arial Narrow"/>
      <family val="2"/>
    </font>
    <font>
      <b/>
      <sz val="16"/>
      <color indexed="8"/>
      <name val="Arial Narrow"/>
      <family val="2"/>
    </font>
    <font>
      <b/>
      <sz val="18"/>
      <color indexed="8"/>
      <name val="Arial Narrow"/>
      <family val="2"/>
    </font>
    <font>
      <sz val="10"/>
      <color indexed="8"/>
      <name val="Arial Narrow"/>
      <family val="2"/>
    </font>
    <font>
      <b/>
      <sz val="9"/>
      <color indexed="8"/>
      <name val="Arial Narrow"/>
      <family val="2"/>
    </font>
    <font>
      <sz val="11"/>
      <color indexed="8"/>
      <name val="Arial Narrow"/>
      <family val="2"/>
      <charset val="238"/>
    </font>
    <font>
      <b/>
      <sz val="11"/>
      <color indexed="8"/>
      <name val="Arial Narrow"/>
      <family val="2"/>
      <charset val="238"/>
    </font>
    <font>
      <b/>
      <sz val="14"/>
      <color indexed="8"/>
      <name val="Arial Narrow"/>
      <family val="2"/>
      <charset val="238"/>
    </font>
    <font>
      <sz val="10"/>
      <name val="Arial"/>
      <family val="2"/>
      <charset val="238"/>
    </font>
    <font>
      <b/>
      <sz val="10"/>
      <name val="Arial Narrow"/>
      <family val="2"/>
    </font>
    <font>
      <b/>
      <sz val="11"/>
      <name val="Arial Narrow"/>
      <family val="2"/>
    </font>
    <font>
      <sz val="10"/>
      <name val="Arial Narrow"/>
      <family val="2"/>
      <charset val="238"/>
    </font>
    <font>
      <sz val="9"/>
      <color indexed="8"/>
      <name val="Arial Narrow"/>
      <family val="2"/>
    </font>
    <font>
      <b/>
      <i/>
      <sz val="10"/>
      <color indexed="8"/>
      <name val="Arial Narrow"/>
      <family val="2"/>
    </font>
    <font>
      <i/>
      <sz val="10"/>
      <name val="Arial Narrow"/>
      <family val="2"/>
    </font>
    <font>
      <sz val="9"/>
      <name val="Arial Narrow"/>
      <family val="2"/>
    </font>
    <font>
      <i/>
      <sz val="9"/>
      <name val="Arial Narrow"/>
      <family val="2"/>
    </font>
    <font>
      <sz val="8"/>
      <color indexed="8"/>
      <name val="Arial Narrow"/>
      <family val="2"/>
    </font>
    <font>
      <b/>
      <sz val="10"/>
      <name val="Arial Narrow"/>
      <family val="2"/>
      <charset val="238"/>
    </font>
    <font>
      <sz val="10"/>
      <name val="Arial CE"/>
      <family val="2"/>
      <charset val="238"/>
    </font>
    <font>
      <b/>
      <sz val="9"/>
      <name val="Times New Roman"/>
      <family val="1"/>
      <charset val="238"/>
    </font>
    <font>
      <sz val="9"/>
      <name val="Times New Roman"/>
      <family val="1"/>
      <charset val="238"/>
    </font>
    <font>
      <b/>
      <sz val="9"/>
      <name val="Arial Narrow"/>
      <family val="2"/>
    </font>
    <font>
      <b/>
      <u/>
      <sz val="9"/>
      <name val="Arial Narrow"/>
      <family val="2"/>
    </font>
    <font>
      <sz val="9"/>
      <color indexed="8"/>
      <name val="Calibri"/>
      <family val="2"/>
      <charset val="238"/>
    </font>
    <font>
      <u/>
      <sz val="9"/>
      <name val="Arial Narrow"/>
      <family val="2"/>
    </font>
    <font>
      <i/>
      <u/>
      <sz val="10"/>
      <name val="Arial Narrow"/>
      <family val="2"/>
      <charset val="238"/>
    </font>
    <font>
      <sz val="10"/>
      <color indexed="8"/>
      <name val="Arial Narrow"/>
      <family val="2"/>
      <charset val="238"/>
    </font>
    <font>
      <sz val="11"/>
      <name val="Calibri"/>
      <family val="2"/>
      <charset val="238"/>
    </font>
    <font>
      <sz val="10"/>
      <name val="Arial"/>
      <family val="2"/>
    </font>
    <font>
      <b/>
      <sz val="10"/>
      <color indexed="8"/>
      <name val="Arial Narrow"/>
      <family val="2"/>
      <charset val="238"/>
    </font>
    <font>
      <sz val="10"/>
      <name val="Arial CE"/>
    </font>
    <font>
      <sz val="10"/>
      <color indexed="8"/>
      <name val="Arial"/>
      <family val="2"/>
      <charset val="238"/>
    </font>
    <font>
      <sz val="11"/>
      <color indexed="8"/>
      <name val="Calibri"/>
      <family val="2"/>
      <charset val="238"/>
    </font>
    <font>
      <i/>
      <sz val="10"/>
      <color indexed="62"/>
      <name val="Arial Narrow"/>
      <family val="2"/>
      <charset val="238"/>
    </font>
    <font>
      <sz val="10"/>
      <color indexed="62"/>
      <name val="Arial Narrow"/>
      <family val="2"/>
      <charset val="238"/>
    </font>
    <font>
      <b/>
      <i/>
      <sz val="10"/>
      <name val="Arial Narrow"/>
      <family val="2"/>
    </font>
    <font>
      <b/>
      <i/>
      <u/>
      <sz val="10"/>
      <name val="Arial Narrow"/>
      <family val="2"/>
    </font>
    <font>
      <i/>
      <u/>
      <sz val="10"/>
      <name val="Arial Narrow"/>
      <family val="2"/>
    </font>
    <font>
      <i/>
      <sz val="9"/>
      <name val="Arial Narrow"/>
      <family val="2"/>
      <charset val="238"/>
    </font>
    <font>
      <b/>
      <sz val="11"/>
      <color indexed="10"/>
      <name val="Arial Narrow"/>
      <family val="2"/>
      <charset val="238"/>
    </font>
    <font>
      <b/>
      <i/>
      <sz val="10"/>
      <color indexed="8"/>
      <name val="Arial Narrow"/>
      <family val="2"/>
      <charset val="238"/>
    </font>
    <font>
      <sz val="11"/>
      <color indexed="9"/>
      <name val="Calibri"/>
      <family val="2"/>
      <charset val="238"/>
    </font>
    <font>
      <sz val="11"/>
      <color indexed="17"/>
      <name val="Calibri"/>
      <family val="2"/>
      <charset val="238"/>
    </font>
    <font>
      <b/>
      <sz val="11"/>
      <color indexed="63"/>
      <name val="Calibri"/>
      <family val="2"/>
      <charset val="238"/>
    </font>
    <font>
      <sz val="11"/>
      <color indexed="10"/>
      <name val="Calibri"/>
      <family val="2"/>
      <charset val="238"/>
    </font>
    <font>
      <sz val="13"/>
      <name val="Times New Roman CE"/>
      <charset val="238"/>
    </font>
    <font>
      <sz val="10"/>
      <name val="Arial CE"/>
      <charset val="238"/>
    </font>
    <font>
      <b/>
      <i/>
      <u/>
      <sz val="10"/>
      <color indexed="8"/>
      <name val="Arial Narrow"/>
      <family val="2"/>
    </font>
    <font>
      <i/>
      <sz val="9"/>
      <color indexed="8"/>
      <name val="Arial Narrow"/>
      <family val="2"/>
    </font>
    <font>
      <u/>
      <sz val="10"/>
      <name val="Arial Narrow"/>
      <family val="2"/>
    </font>
    <font>
      <i/>
      <sz val="10"/>
      <color indexed="8"/>
      <name val="Arial Narrow"/>
      <family val="2"/>
      <charset val="238"/>
    </font>
    <font>
      <b/>
      <i/>
      <sz val="9"/>
      <name val="Arial Narrow"/>
      <family val="2"/>
      <charset val="238"/>
    </font>
    <font>
      <b/>
      <i/>
      <u/>
      <sz val="9"/>
      <name val="Arial Narrow"/>
      <family val="2"/>
      <charset val="238"/>
    </font>
    <font>
      <b/>
      <sz val="10"/>
      <color indexed="10"/>
      <name val="Arial Narrow"/>
      <family val="2"/>
      <charset val="238"/>
    </font>
    <font>
      <b/>
      <sz val="15"/>
      <color indexed="56"/>
      <name val="Calibri"/>
      <family val="2"/>
      <charset val="238"/>
    </font>
    <font>
      <b/>
      <sz val="18"/>
      <color indexed="56"/>
      <name val="Cambria"/>
      <family val="2"/>
      <charset val="238"/>
    </font>
    <font>
      <sz val="12"/>
      <name val="Courier"/>
      <family val="3"/>
    </font>
    <font>
      <sz val="10"/>
      <color indexed="8"/>
      <name val="Calibri"/>
      <family val="2"/>
      <charset val="238"/>
    </font>
    <font>
      <sz val="9"/>
      <name val="Calibri"/>
      <family val="2"/>
      <charset val="238"/>
    </font>
    <font>
      <b/>
      <sz val="9"/>
      <name val="Arial Narrow"/>
      <family val="2"/>
      <charset val="238"/>
    </font>
    <font>
      <sz val="11"/>
      <color theme="1"/>
      <name val="Calibri"/>
      <family val="2"/>
      <charset val="238"/>
      <scheme val="minor"/>
    </font>
    <font>
      <sz val="11"/>
      <color theme="1"/>
      <name val="Calibri"/>
      <family val="2"/>
      <scheme val="minor"/>
    </font>
    <font>
      <i/>
      <sz val="10"/>
      <color theme="3" tint="-0.249977111117893"/>
      <name val="Arial Narrow"/>
      <family val="2"/>
      <charset val="238"/>
    </font>
    <font>
      <sz val="10"/>
      <color theme="3" tint="-0.249977111117893"/>
      <name val="Arial Narrow"/>
      <family val="2"/>
      <charset val="238"/>
    </font>
    <font>
      <sz val="10"/>
      <color theme="1"/>
      <name val="Arial Narrow"/>
      <family val="2"/>
      <charset val="238"/>
    </font>
    <font>
      <b/>
      <sz val="10"/>
      <color rgb="FFFF0000"/>
      <name val="Calibri"/>
      <family val="2"/>
      <charset val="238"/>
    </font>
    <font>
      <sz val="10"/>
      <name val="Calibri"/>
      <family val="2"/>
      <charset val="238"/>
    </font>
    <font>
      <sz val="10"/>
      <color rgb="FFFF0000"/>
      <name val="Arial Narrow"/>
      <family val="2"/>
    </font>
  </fonts>
  <fills count="22">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22"/>
        <bgColor indexed="31"/>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33">
    <border>
      <left/>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double">
        <color indexed="8"/>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medium">
        <color indexed="8"/>
      </top>
      <bottom style="double">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84">
    <xf numFmtId="0" fontId="0" fillId="0" borderId="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3" borderId="0" applyNumberFormat="0" applyBorder="0" applyAlignment="0" applyProtection="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12"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12" borderId="0" applyNumberFormat="0" applyBorder="0" applyAlignment="0" applyProtection="0"/>
    <xf numFmtId="0" fontId="50" fillId="14"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0" fillId="15" borderId="0" applyNumberFormat="0" applyBorder="0" applyAlignment="0" applyProtection="0"/>
    <xf numFmtId="0" fontId="50" fillId="13" borderId="0" applyNumberFormat="0" applyBorder="0" applyAlignment="0" applyProtection="0"/>
    <xf numFmtId="0" fontId="50" fillId="16" borderId="0" applyNumberFormat="0" applyBorder="0" applyAlignment="0" applyProtection="0"/>
    <xf numFmtId="0" fontId="50" fillId="14"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0" fillId="15" borderId="0" applyNumberFormat="0" applyBorder="0" applyAlignment="0" applyProtection="0"/>
    <xf numFmtId="0" fontId="50" fillId="13" borderId="0" applyNumberFormat="0" applyBorder="0" applyAlignment="0" applyProtection="0"/>
    <xf numFmtId="0" fontId="50" fillId="16" borderId="0" applyNumberFormat="0" applyBorder="0" applyAlignment="0" applyProtection="0"/>
    <xf numFmtId="164" fontId="55" fillId="0" borderId="0" applyFont="0" applyFill="0" applyBorder="0" applyAlignment="0" applyProtection="0"/>
    <xf numFmtId="0" fontId="51" fillId="5" borderId="0" applyNumberFormat="0" applyBorder="0" applyAlignment="0" applyProtection="0"/>
    <xf numFmtId="0" fontId="16" fillId="0" borderId="0"/>
    <xf numFmtId="0" fontId="16" fillId="0" borderId="0"/>
    <xf numFmtId="0" fontId="51" fillId="5" borderId="0" applyNumberFormat="0" applyBorder="0" applyAlignment="0" applyProtection="0"/>
    <xf numFmtId="0" fontId="52" fillId="8" borderId="1" applyNumberFormat="0" applyAlignment="0" applyProtection="0"/>
    <xf numFmtId="0" fontId="63" fillId="0" borderId="2" applyNumberFormat="0" applyFill="0" applyAlignment="0" applyProtection="0"/>
    <xf numFmtId="0" fontId="64" fillId="0" borderId="0" applyNumberFormat="0" applyFill="0" applyBorder="0" applyAlignment="0" applyProtection="0"/>
    <xf numFmtId="0" fontId="69" fillId="0" borderId="0"/>
    <xf numFmtId="0" fontId="1" fillId="0" borderId="0"/>
    <xf numFmtId="0" fontId="16" fillId="0" borderId="0"/>
    <xf numFmtId="0" fontId="1" fillId="0" borderId="0"/>
    <xf numFmtId="0" fontId="27" fillId="0" borderId="0"/>
    <xf numFmtId="0" fontId="16" fillId="0" borderId="0"/>
    <xf numFmtId="0" fontId="16" fillId="0" borderId="0"/>
    <xf numFmtId="0" fontId="55" fillId="0" borderId="0"/>
    <xf numFmtId="0" fontId="16" fillId="0" borderId="0"/>
    <xf numFmtId="0" fontId="39" fillId="0" borderId="0"/>
    <xf numFmtId="0" fontId="36" fillId="0" borderId="0"/>
    <xf numFmtId="0" fontId="70" fillId="0" borderId="0"/>
    <xf numFmtId="0" fontId="27" fillId="0" borderId="0"/>
    <xf numFmtId="0" fontId="37" fillId="0" borderId="0"/>
    <xf numFmtId="0" fontId="16" fillId="0" borderId="0"/>
    <xf numFmtId="164" fontId="65" fillId="0" borderId="0"/>
    <xf numFmtId="0" fontId="5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3" fontId="40" fillId="0" borderId="0" applyAlignment="0">
      <alignment horizontal="right"/>
      <protection locked="0"/>
    </xf>
    <xf numFmtId="0" fontId="54" fillId="0" borderId="0"/>
    <xf numFmtId="9" fontId="41" fillId="0" borderId="0" applyFont="0" applyFill="0" applyBorder="0" applyAlignment="0" applyProtection="0"/>
    <xf numFmtId="9" fontId="1"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5" fillId="0" borderId="0" applyFont="0" applyFill="0" applyBorder="0" applyAlignment="0" applyProtection="0"/>
    <xf numFmtId="9" fontId="69" fillId="0" borderId="0" applyFont="0" applyFill="0" applyBorder="0" applyAlignment="0" applyProtection="0"/>
    <xf numFmtId="9" fontId="1" fillId="0" borderId="0" applyFont="0" applyFill="0" applyBorder="0" applyAlignment="0" applyProtection="0"/>
    <xf numFmtId="0" fontId="53" fillId="0" borderId="0" applyNumberFormat="0" applyFill="0" applyBorder="0" applyAlignment="0" applyProtection="0"/>
    <xf numFmtId="0" fontId="52" fillId="8" borderId="1" applyNumberFormat="0" applyAlignment="0" applyProtection="0"/>
    <xf numFmtId="0" fontId="27" fillId="0" borderId="0"/>
    <xf numFmtId="0" fontId="64" fillId="0" borderId="0" applyNumberFormat="0" applyFill="0" applyBorder="0" applyAlignment="0" applyProtection="0"/>
    <xf numFmtId="164" fontId="55" fillId="0" borderId="0" applyFont="0" applyFill="0" applyBorder="0" applyAlignment="0" applyProtection="0"/>
    <xf numFmtId="0" fontId="53" fillId="0" borderId="0" applyNumberFormat="0" applyFill="0" applyBorder="0" applyAlignment="0" applyProtection="0"/>
  </cellStyleXfs>
  <cellXfs count="602">
    <xf numFmtId="0" fontId="0" fillId="0" borderId="0" xfId="0"/>
    <xf numFmtId="0" fontId="3" fillId="17" borderId="3" xfId="0" applyFont="1" applyFill="1" applyBorder="1" applyAlignment="1">
      <alignment vertical="top"/>
    </xf>
    <xf numFmtId="0" fontId="4" fillId="0" borderId="0" xfId="0" applyFont="1"/>
    <xf numFmtId="0" fontId="6" fillId="0" borderId="0" xfId="0" applyFont="1" applyAlignment="1">
      <alignment vertical="top"/>
    </xf>
    <xf numFmtId="0" fontId="6" fillId="0" borderId="0" xfId="0" applyFont="1"/>
    <xf numFmtId="0" fontId="6" fillId="17" borderId="3" xfId="0" applyFont="1" applyFill="1" applyBorder="1" applyAlignment="1">
      <alignment vertical="top"/>
    </xf>
    <xf numFmtId="0" fontId="6" fillId="17" borderId="3" xfId="0" applyFont="1" applyFill="1" applyBorder="1" applyAlignment="1">
      <alignment horizontal="center"/>
    </xf>
    <xf numFmtId="0" fontId="4" fillId="0" borderId="0" xfId="0" applyFont="1" applyAlignment="1">
      <alignment horizontal="right"/>
    </xf>
    <xf numFmtId="0" fontId="4" fillId="0" borderId="0" xfId="0" applyFont="1" applyAlignment="1">
      <alignment vertical="top"/>
    </xf>
    <xf numFmtId="0" fontId="7" fillId="17" borderId="3" xfId="0" applyFont="1" applyFill="1" applyBorder="1"/>
    <xf numFmtId="0" fontId="7" fillId="0" borderId="0" xfId="0" applyFont="1"/>
    <xf numFmtId="0" fontId="4" fillId="0" borderId="0" xfId="0" applyFont="1" applyAlignment="1">
      <alignment horizontal="left" vertical="top"/>
    </xf>
    <xf numFmtId="0" fontId="6" fillId="17" borderId="3" xfId="0" applyFont="1" applyFill="1" applyBorder="1" applyAlignment="1">
      <alignment horizontal="left" vertical="top"/>
    </xf>
    <xf numFmtId="166" fontId="4" fillId="0" borderId="0" xfId="0" applyNumberFormat="1" applyFont="1"/>
    <xf numFmtId="0" fontId="6" fillId="0" borderId="0" xfId="0" applyFont="1" applyAlignment="1">
      <alignment horizontal="right"/>
    </xf>
    <xf numFmtId="0" fontId="4" fillId="0" borderId="0" xfId="0" applyNumberFormat="1" applyFont="1"/>
    <xf numFmtId="0" fontId="4" fillId="0" borderId="0" xfId="0" applyFont="1" applyBorder="1"/>
    <xf numFmtId="166" fontId="4" fillId="0" borderId="0" xfId="0" applyNumberFormat="1" applyFont="1" applyBorder="1"/>
    <xf numFmtId="166" fontId="6" fillId="0" borderId="0" xfId="0" applyNumberFormat="1" applyFont="1"/>
    <xf numFmtId="0" fontId="11" fillId="0" borderId="0" xfId="0" applyFont="1"/>
    <xf numFmtId="0" fontId="13" fillId="0" borderId="0" xfId="0" applyFont="1"/>
    <xf numFmtId="0" fontId="6" fillId="0" borderId="0" xfId="0" applyFont="1" applyBorder="1"/>
    <xf numFmtId="0" fontId="6" fillId="0" borderId="4" xfId="0" applyFont="1" applyBorder="1"/>
    <xf numFmtId="0" fontId="13" fillId="0" borderId="0" xfId="0" applyFont="1" applyBorder="1"/>
    <xf numFmtId="166" fontId="13" fillId="0" borderId="0" xfId="0" applyNumberFormat="1" applyFont="1" applyBorder="1"/>
    <xf numFmtId="0" fontId="4" fillId="0" borderId="5" xfId="0" applyFont="1" applyBorder="1"/>
    <xf numFmtId="166" fontId="4" fillId="0" borderId="6" xfId="0" applyNumberFormat="1" applyFont="1" applyBorder="1"/>
    <xf numFmtId="0" fontId="4" fillId="0" borderId="7" xfId="0" applyFont="1" applyBorder="1"/>
    <xf numFmtId="0" fontId="4" fillId="0" borderId="0" xfId="0" applyNumberFormat="1" applyFont="1" applyBorder="1"/>
    <xf numFmtId="0" fontId="9" fillId="18" borderId="7" xfId="0" applyFont="1" applyFill="1" applyBorder="1"/>
    <xf numFmtId="0" fontId="4" fillId="18" borderId="5" xfId="0" applyFont="1" applyFill="1" applyBorder="1"/>
    <xf numFmtId="166" fontId="4" fillId="18" borderId="6" xfId="0" applyNumberFormat="1" applyFont="1" applyFill="1" applyBorder="1"/>
    <xf numFmtId="0" fontId="6" fillId="18" borderId="7" xfId="0" applyFont="1" applyFill="1" applyBorder="1"/>
    <xf numFmtId="0" fontId="6" fillId="18" borderId="5" xfId="0" applyFont="1" applyFill="1" applyBorder="1"/>
    <xf numFmtId="166" fontId="6" fillId="18" borderId="6" xfId="0" applyNumberFormat="1" applyFont="1" applyFill="1" applyBorder="1"/>
    <xf numFmtId="0" fontId="14" fillId="0" borderId="8" xfId="0" applyFont="1" applyBorder="1"/>
    <xf numFmtId="0" fontId="14" fillId="0" borderId="9" xfId="0" applyFont="1" applyBorder="1"/>
    <xf numFmtId="166" fontId="14" fillId="0" borderId="10" xfId="0" applyNumberFormat="1" applyFont="1" applyBorder="1"/>
    <xf numFmtId="0" fontId="6" fillId="0" borderId="11" xfId="0" applyFont="1" applyBorder="1"/>
    <xf numFmtId="0" fontId="13" fillId="0" borderId="12" xfId="0" applyFont="1" applyBorder="1"/>
    <xf numFmtId="166" fontId="13" fillId="0" borderId="13" xfId="0" applyNumberFormat="1" applyFont="1" applyBorder="1"/>
    <xf numFmtId="0" fontId="4" fillId="0" borderId="14" xfId="0" applyFont="1" applyBorder="1"/>
    <xf numFmtId="0" fontId="4" fillId="0" borderId="15" xfId="0" applyFont="1" applyBorder="1"/>
    <xf numFmtId="0" fontId="4" fillId="0" borderId="16" xfId="0" applyFont="1" applyBorder="1"/>
    <xf numFmtId="0" fontId="6" fillId="0" borderId="17" xfId="0" applyFont="1" applyBorder="1"/>
    <xf numFmtId="0" fontId="4" fillId="0" borderId="17" xfId="0" applyFont="1" applyBorder="1"/>
    <xf numFmtId="0" fontId="4" fillId="0" borderId="4" xfId="0" applyFont="1" applyBorder="1"/>
    <xf numFmtId="166" fontId="4" fillId="0" borderId="18" xfId="0" applyNumberFormat="1" applyFont="1" applyBorder="1"/>
    <xf numFmtId="166" fontId="4" fillId="0" borderId="19" xfId="0" applyNumberFormat="1" applyFont="1" applyBorder="1"/>
    <xf numFmtId="166" fontId="4" fillId="0" borderId="20" xfId="0" applyNumberFormat="1" applyFont="1" applyBorder="1"/>
    <xf numFmtId="49" fontId="6" fillId="18" borderId="21" xfId="0" applyNumberFormat="1" applyFont="1" applyFill="1" applyBorder="1" applyAlignment="1">
      <alignment horizontal="left" vertical="top"/>
    </xf>
    <xf numFmtId="166" fontId="6" fillId="18" borderId="21" xfId="0" applyNumberFormat="1" applyFont="1" applyFill="1" applyBorder="1" applyAlignment="1">
      <alignment horizontal="right"/>
    </xf>
    <xf numFmtId="49" fontId="6" fillId="18" borderId="21" xfId="0" applyNumberFormat="1" applyFont="1" applyFill="1" applyBorder="1" applyAlignment="1">
      <alignment vertical="top"/>
    </xf>
    <xf numFmtId="49" fontId="11" fillId="0" borderId="0" xfId="0" applyNumberFormat="1" applyFont="1" applyAlignment="1">
      <alignment horizontal="center" vertical="top"/>
    </xf>
    <xf numFmtId="0" fontId="11" fillId="0" borderId="0" xfId="0" applyFont="1" applyAlignment="1">
      <alignment horizontal="right"/>
    </xf>
    <xf numFmtId="4" fontId="11" fillId="0" borderId="0" xfId="0" applyNumberFormat="1" applyFont="1" applyAlignment="1">
      <alignment horizontal="right"/>
    </xf>
    <xf numFmtId="166" fontId="11" fillId="0" borderId="0" xfId="0" applyNumberFormat="1" applyFont="1" applyAlignment="1">
      <alignment horizontal="right"/>
    </xf>
    <xf numFmtId="49" fontId="11" fillId="0" borderId="0" xfId="0" applyNumberFormat="1" applyFont="1" applyAlignment="1">
      <alignment vertical="top"/>
    </xf>
    <xf numFmtId="0" fontId="11" fillId="0" borderId="0" xfId="0" applyFont="1" applyAlignment="1">
      <alignment vertical="top"/>
    </xf>
    <xf numFmtId="0" fontId="8" fillId="0" borderId="0" xfId="0" applyNumberFormat="1" applyFont="1" applyBorder="1" applyAlignment="1">
      <alignment horizontal="justify" vertical="top" wrapText="1"/>
    </xf>
    <xf numFmtId="0" fontId="5" fillId="0" borderId="0" xfId="0" applyFont="1"/>
    <xf numFmtId="49" fontId="11" fillId="0" borderId="0" xfId="0" applyNumberFormat="1" applyFont="1" applyAlignment="1">
      <alignment horizontal="center"/>
    </xf>
    <xf numFmtId="0" fontId="11" fillId="0" borderId="0" xfId="0" applyFont="1" applyAlignment="1"/>
    <xf numFmtId="0" fontId="5" fillId="0" borderId="0" xfId="0" applyFont="1" applyFill="1" applyBorder="1" applyAlignment="1">
      <alignment vertical="top"/>
    </xf>
    <xf numFmtId="0" fontId="5" fillId="0" borderId="0" xfId="0" applyFont="1" applyFill="1" applyBorder="1" applyAlignment="1">
      <alignment horizontal="center"/>
    </xf>
    <xf numFmtId="49" fontId="11" fillId="0" borderId="0" xfId="0" applyNumberFormat="1" applyFont="1" applyAlignment="1">
      <alignment horizontal="left" vertical="top"/>
    </xf>
    <xf numFmtId="0" fontId="11" fillId="0" borderId="0" xfId="0" applyNumberFormat="1" applyFont="1" applyAlignment="1">
      <alignment horizontal="justify" vertical="top" wrapText="1"/>
    </xf>
    <xf numFmtId="0" fontId="8" fillId="0" borderId="0" xfId="0" applyNumberFormat="1" applyFont="1" applyFill="1" applyBorder="1" applyAlignment="1">
      <alignment horizontal="justify" vertical="top" wrapText="1"/>
    </xf>
    <xf numFmtId="0" fontId="6" fillId="0" borderId="0" xfId="0" applyNumberFormat="1" applyFont="1"/>
    <xf numFmtId="0" fontId="6" fillId="17" borderId="3" xfId="0" applyNumberFormat="1" applyFont="1" applyFill="1" applyBorder="1"/>
    <xf numFmtId="0" fontId="11" fillId="0" borderId="0" xfId="0" applyNumberFormat="1" applyFont="1"/>
    <xf numFmtId="0" fontId="2" fillId="0" borderId="0" xfId="0" applyNumberFormat="1" applyFont="1"/>
    <xf numFmtId="0" fontId="6" fillId="18" borderId="21" xfId="0" applyNumberFormat="1" applyFont="1" applyFill="1" applyBorder="1" applyAlignment="1">
      <alignment horizontal="left" vertical="top" wrapText="1"/>
    </xf>
    <xf numFmtId="0" fontId="3" fillId="17" borderId="3" xfId="0" applyNumberFormat="1" applyFont="1" applyFill="1" applyBorder="1"/>
    <xf numFmtId="0" fontId="8" fillId="0" borderId="0" xfId="0" applyNumberFormat="1" applyFont="1" applyFill="1" applyBorder="1" applyAlignment="1">
      <alignment horizontal="justify" wrapText="1"/>
    </xf>
    <xf numFmtId="0" fontId="4" fillId="0" borderId="7" xfId="0" applyFont="1" applyBorder="1" applyAlignment="1">
      <alignment vertical="top"/>
    </xf>
    <xf numFmtId="0" fontId="11" fillId="0" borderId="0" xfId="0" applyFont="1" applyAlignment="1">
      <alignment horizontal="right" vertical="top"/>
    </xf>
    <xf numFmtId="4" fontId="11" fillId="0" borderId="0" xfId="0" applyNumberFormat="1" applyFont="1" applyAlignment="1">
      <alignment horizontal="right" vertical="top"/>
    </xf>
    <xf numFmtId="166" fontId="11" fillId="0" borderId="0" xfId="0" applyNumberFormat="1" applyFont="1" applyAlignment="1">
      <alignment horizontal="right" vertical="top"/>
    </xf>
    <xf numFmtId="0" fontId="6" fillId="17" borderId="3" xfId="0" applyFont="1" applyFill="1" applyBorder="1" applyAlignment="1">
      <alignment horizontal="center" vertical="top"/>
    </xf>
    <xf numFmtId="4" fontId="11" fillId="0" borderId="0" xfId="0" applyNumberFormat="1" applyFont="1" applyFill="1" applyAlignment="1">
      <alignment horizontal="right" vertical="top"/>
    </xf>
    <xf numFmtId="0" fontId="6" fillId="18" borderId="21" xfId="0" applyFont="1" applyFill="1" applyBorder="1" applyAlignment="1">
      <alignment horizontal="right" vertical="top"/>
    </xf>
    <xf numFmtId="4" fontId="6" fillId="18" borderId="21" xfId="0" applyNumberFormat="1" applyFont="1" applyFill="1" applyBorder="1" applyAlignment="1">
      <alignment horizontal="right" vertical="top"/>
    </xf>
    <xf numFmtId="166" fontId="6" fillId="18" borderId="21" xfId="0" applyNumberFormat="1" applyFont="1" applyFill="1" applyBorder="1" applyAlignment="1">
      <alignment horizontal="right" vertical="top"/>
    </xf>
    <xf numFmtId="166" fontId="11" fillId="0" borderId="0" xfId="0" applyNumberFormat="1" applyFont="1" applyFill="1" applyAlignment="1">
      <alignment horizontal="right" vertical="top"/>
    </xf>
    <xf numFmtId="0" fontId="23" fillId="0" borderId="0" xfId="0" applyFont="1" applyFill="1" applyBorder="1"/>
    <xf numFmtId="0" fontId="28" fillId="18" borderId="7" xfId="57" applyFont="1" applyFill="1" applyBorder="1"/>
    <xf numFmtId="0" fontId="29" fillId="18" borderId="5" xfId="57" applyNumberFormat="1" applyFont="1" applyFill="1" applyBorder="1"/>
    <xf numFmtId="4" fontId="29" fillId="18" borderId="5" xfId="57" applyNumberFormat="1" applyFont="1" applyFill="1" applyBorder="1" applyAlignment="1"/>
    <xf numFmtId="4" fontId="29" fillId="18" borderId="5" xfId="57" applyNumberFormat="1" applyFont="1" applyFill="1" applyBorder="1" applyAlignment="1">
      <alignment horizontal="right"/>
    </xf>
    <xf numFmtId="4" fontId="29" fillId="18" borderId="5" xfId="57" applyNumberFormat="1" applyFont="1" applyFill="1" applyBorder="1"/>
    <xf numFmtId="4" fontId="29" fillId="18" borderId="6" xfId="57" applyNumberFormat="1" applyFont="1" applyFill="1" applyBorder="1"/>
    <xf numFmtId="0" fontId="23" fillId="0" borderId="0" xfId="0" applyFont="1" applyFill="1" applyBorder="1" applyAlignment="1">
      <alignment horizontal="left" wrapText="1"/>
    </xf>
    <xf numFmtId="0" fontId="20" fillId="0" borderId="0" xfId="0" applyFont="1" applyFill="1" applyBorder="1"/>
    <xf numFmtId="0" fontId="28" fillId="18" borderId="14" xfId="57" applyFont="1" applyFill="1" applyBorder="1"/>
    <xf numFmtId="0" fontId="29" fillId="18" borderId="17" xfId="57" applyNumberFormat="1" applyFont="1" applyFill="1" applyBorder="1"/>
    <xf numFmtId="4" fontId="29" fillId="18" borderId="17" xfId="57" applyNumberFormat="1" applyFont="1" applyFill="1" applyBorder="1" applyAlignment="1"/>
    <xf numFmtId="4" fontId="29" fillId="18" borderId="17" xfId="57" applyNumberFormat="1" applyFont="1" applyFill="1" applyBorder="1" applyAlignment="1">
      <alignment horizontal="right"/>
    </xf>
    <xf numFmtId="4" fontId="29" fillId="18" borderId="17" xfId="57" applyNumberFormat="1" applyFont="1" applyFill="1" applyBorder="1"/>
    <xf numFmtId="4" fontId="29" fillId="18" borderId="18" xfId="57" applyNumberFormat="1" applyFont="1" applyFill="1" applyBorder="1"/>
    <xf numFmtId="0" fontId="8" fillId="0" borderId="0" xfId="0" applyFont="1" applyFill="1" applyBorder="1" applyAlignment="1">
      <alignment horizontal="right" vertical="justify" wrapText="1"/>
    </xf>
    <xf numFmtId="0" fontId="8" fillId="0" borderId="0" xfId="0" applyFont="1" applyFill="1" applyBorder="1" applyAlignment="1">
      <alignment vertical="justify" wrapText="1"/>
    </xf>
    <xf numFmtId="0" fontId="8" fillId="0" borderId="0" xfId="0" applyFont="1" applyFill="1" applyBorder="1" applyAlignment="1">
      <alignment horizontal="right"/>
    </xf>
    <xf numFmtId="0" fontId="8" fillId="0" borderId="0" xfId="0" applyFont="1" applyFill="1" applyBorder="1"/>
    <xf numFmtId="0" fontId="32" fillId="0" borderId="0" xfId="0" applyFont="1" applyFill="1" applyBorder="1"/>
    <xf numFmtId="0" fontId="11" fillId="0" borderId="0" xfId="0" applyNumberFormat="1" applyFont="1" applyFill="1" applyAlignment="1">
      <alignment horizontal="right" vertical="top"/>
    </xf>
    <xf numFmtId="4" fontId="29" fillId="18" borderId="5" xfId="57" applyNumberFormat="1" applyFont="1" applyFill="1" applyBorder="1" applyAlignment="1">
      <alignment vertical="top"/>
    </xf>
    <xf numFmtId="4" fontId="29" fillId="18" borderId="5" xfId="57" applyNumberFormat="1" applyFont="1" applyFill="1" applyBorder="1" applyAlignment="1">
      <alignment horizontal="right" vertical="top"/>
    </xf>
    <xf numFmtId="4" fontId="29" fillId="18" borderId="6" xfId="57" applyNumberFormat="1" applyFont="1" applyFill="1" applyBorder="1" applyAlignment="1">
      <alignment vertical="top"/>
    </xf>
    <xf numFmtId="0" fontId="36" fillId="0" borderId="0" xfId="0" applyFont="1"/>
    <xf numFmtId="3" fontId="23" fillId="0" borderId="0" xfId="0" applyNumberFormat="1" applyFont="1" applyFill="1" applyBorder="1" applyAlignment="1">
      <alignment horizontal="justify" vertical="top" wrapText="1"/>
    </xf>
    <xf numFmtId="49" fontId="19" fillId="0" borderId="0" xfId="69" applyNumberFormat="1" applyFont="1" applyFill="1" applyBorder="1" applyAlignment="1" applyProtection="1">
      <alignment horizontal="left" vertical="top" wrapText="1"/>
    </xf>
    <xf numFmtId="49" fontId="19" fillId="0" borderId="0" xfId="54" applyNumberFormat="1" applyFont="1" applyFill="1" applyBorder="1" applyAlignment="1" applyProtection="1">
      <alignment horizontal="left" vertical="top" wrapText="1"/>
    </xf>
    <xf numFmtId="49" fontId="26" fillId="0" borderId="0" xfId="54" applyNumberFormat="1" applyFont="1" applyFill="1" applyBorder="1" applyAlignment="1" applyProtection="1">
      <alignment horizontal="left" vertical="top" wrapText="1"/>
    </xf>
    <xf numFmtId="0" fontId="6" fillId="18" borderId="21" xfId="0" applyFont="1" applyFill="1" applyBorder="1" applyAlignment="1">
      <alignment horizontal="right"/>
    </xf>
    <xf numFmtId="4" fontId="6" fillId="18" borderId="21" xfId="0" applyNumberFormat="1" applyFont="1" applyFill="1" applyBorder="1" applyAlignment="1">
      <alignment horizontal="right"/>
    </xf>
    <xf numFmtId="0" fontId="11" fillId="0" borderId="0" xfId="0" applyFont="1" applyAlignment="1">
      <alignment horizontal="left" vertical="top"/>
    </xf>
    <xf numFmtId="0" fontId="11" fillId="0" borderId="0" xfId="0" applyNumberFormat="1" applyFont="1" applyAlignment="1">
      <alignment vertical="top"/>
    </xf>
    <xf numFmtId="4" fontId="4" fillId="0" borderId="0" xfId="0" applyNumberFormat="1" applyFont="1" applyAlignment="1">
      <alignment vertical="top"/>
    </xf>
    <xf numFmtId="4" fontId="0" fillId="0" borderId="0" xfId="0" applyNumberFormat="1" applyAlignment="1">
      <alignment vertical="top"/>
    </xf>
    <xf numFmtId="4" fontId="23" fillId="0" borderId="0" xfId="0" applyNumberFormat="1" applyFont="1" applyFill="1" applyBorder="1" applyAlignment="1">
      <alignment vertical="top"/>
    </xf>
    <xf numFmtId="4" fontId="6" fillId="0" borderId="0" xfId="0" applyNumberFormat="1" applyFont="1" applyAlignment="1">
      <alignment vertical="top"/>
    </xf>
    <xf numFmtId="4" fontId="11" fillId="0" borderId="0" xfId="0" applyNumberFormat="1" applyFont="1" applyAlignment="1">
      <alignment vertical="top"/>
    </xf>
    <xf numFmtId="0" fontId="19" fillId="0" borderId="0" xfId="0" applyNumberFormat="1" applyFont="1" applyBorder="1" applyAlignment="1">
      <alignment horizontal="justify" vertical="top" wrapText="1"/>
    </xf>
    <xf numFmtId="0" fontId="4" fillId="17" borderId="3" xfId="0" applyFont="1" applyFill="1" applyBorder="1"/>
    <xf numFmtId="0" fontId="3" fillId="0" borderId="0" xfId="0" applyFont="1" applyFill="1" applyBorder="1" applyAlignment="1">
      <alignment vertical="top"/>
    </xf>
    <xf numFmtId="0" fontId="4" fillId="0" borderId="0" xfId="0" applyFont="1" applyFill="1" applyBorder="1"/>
    <xf numFmtId="4" fontId="4" fillId="0" borderId="0" xfId="0" applyNumberFormat="1" applyFont="1" applyAlignment="1">
      <alignment horizontal="right"/>
    </xf>
    <xf numFmtId="166" fontId="4" fillId="0" borderId="0" xfId="0" applyNumberFormat="1" applyFont="1" applyAlignment="1">
      <alignment horizontal="right"/>
    </xf>
    <xf numFmtId="49" fontId="4" fillId="0" borderId="0" xfId="0" applyNumberFormat="1" applyFont="1" applyAlignment="1">
      <alignment vertical="top"/>
    </xf>
    <xf numFmtId="0" fontId="3" fillId="0" borderId="0" xfId="0" applyNumberFormat="1" applyFont="1" applyFill="1" applyBorder="1"/>
    <xf numFmtId="0" fontId="4" fillId="0" borderId="0" xfId="0" applyNumberFormat="1" applyFont="1" applyAlignment="1">
      <alignment horizontal="justify" vertical="top" wrapText="1"/>
    </xf>
    <xf numFmtId="0" fontId="3" fillId="0" borderId="0" xfId="0" applyFont="1" applyFill="1" applyBorder="1" applyAlignment="1">
      <alignment horizontal="left" vertical="top"/>
    </xf>
    <xf numFmtId="0" fontId="35" fillId="0" borderId="0" xfId="0" applyFont="1" applyAlignment="1">
      <alignment horizontal="right" vertical="top"/>
    </xf>
    <xf numFmtId="4" fontId="35" fillId="0" borderId="0" xfId="0" applyNumberFormat="1" applyFont="1" applyAlignment="1">
      <alignment horizontal="right" vertical="top"/>
    </xf>
    <xf numFmtId="0" fontId="19" fillId="0" borderId="0" xfId="0" applyNumberFormat="1" applyFont="1" applyAlignment="1">
      <alignment horizontal="justify" vertical="top" wrapText="1"/>
    </xf>
    <xf numFmtId="0" fontId="4" fillId="0" borderId="18" xfId="0" applyFont="1" applyBorder="1"/>
    <xf numFmtId="0" fontId="4" fillId="0" borderId="20" xfId="0" applyFont="1" applyBorder="1"/>
    <xf numFmtId="9" fontId="11" fillId="0" borderId="0" xfId="0" applyNumberFormat="1" applyFont="1" applyAlignment="1">
      <alignment horizontal="right"/>
    </xf>
    <xf numFmtId="0" fontId="20" fillId="0" borderId="0" xfId="0" applyFont="1" applyBorder="1" applyAlignment="1">
      <alignment vertical="top"/>
    </xf>
    <xf numFmtId="0" fontId="20" fillId="0" borderId="16" xfId="0" applyFont="1" applyBorder="1" applyAlignment="1">
      <alignment vertical="top"/>
    </xf>
    <xf numFmtId="0" fontId="12" fillId="0" borderId="14" xfId="0" applyFont="1" applyBorder="1" applyAlignment="1"/>
    <xf numFmtId="0" fontId="6" fillId="0" borderId="17" xfId="0" applyNumberFormat="1" applyFont="1" applyBorder="1"/>
    <xf numFmtId="0" fontId="4" fillId="0" borderId="4" xfId="0" applyNumberFormat="1" applyFont="1" applyBorder="1"/>
    <xf numFmtId="0" fontId="42" fillId="0" borderId="0" xfId="0" applyFont="1" applyAlignment="1"/>
    <xf numFmtId="0" fontId="43" fillId="0" borderId="0" xfId="0" applyFont="1" applyAlignment="1"/>
    <xf numFmtId="0" fontId="18" fillId="0" borderId="0" xfId="0" applyNumberFormat="1" applyFont="1"/>
    <xf numFmtId="0" fontId="18" fillId="17" borderId="3" xfId="0" applyNumberFormat="1" applyFont="1" applyFill="1" applyBorder="1"/>
    <xf numFmtId="0" fontId="19" fillId="0" borderId="0" xfId="0" applyNumberFormat="1" applyFont="1" applyFill="1" applyBorder="1" applyAlignment="1">
      <alignment horizontal="justify" vertical="top" wrapText="1"/>
    </xf>
    <xf numFmtId="0" fontId="48" fillId="0" borderId="0" xfId="0" applyFont="1" applyFill="1" applyBorder="1" applyAlignment="1">
      <alignment horizontal="justify" vertical="top" wrapText="1"/>
    </xf>
    <xf numFmtId="0" fontId="38" fillId="0" borderId="0" xfId="0" applyNumberFormat="1" applyFont="1" applyAlignment="1">
      <alignment vertical="top"/>
    </xf>
    <xf numFmtId="0" fontId="19" fillId="18" borderId="5" xfId="57" applyNumberFormat="1" applyFont="1" applyFill="1" applyBorder="1" applyAlignment="1">
      <alignment vertical="top"/>
    </xf>
    <xf numFmtId="0" fontId="38" fillId="17" borderId="3" xfId="0" applyNumberFormat="1" applyFont="1" applyFill="1" applyBorder="1" applyAlignment="1">
      <alignment vertical="top"/>
    </xf>
    <xf numFmtId="0" fontId="49" fillId="0" borderId="0" xfId="0" applyFont="1" applyAlignment="1">
      <alignment vertical="top"/>
    </xf>
    <xf numFmtId="0" fontId="35" fillId="0" borderId="0" xfId="0" applyFont="1" applyAlignment="1">
      <alignment vertical="top"/>
    </xf>
    <xf numFmtId="0" fontId="35" fillId="0" borderId="0" xfId="0" applyFont="1" applyAlignment="1">
      <alignment vertical="top" wrapText="1"/>
    </xf>
    <xf numFmtId="0" fontId="15" fillId="17" borderId="3" xfId="0" applyNumberFormat="1" applyFont="1" applyFill="1" applyBorder="1"/>
    <xf numFmtId="168" fontId="7" fillId="17" borderId="3" xfId="0" applyNumberFormat="1" applyFont="1" applyFill="1" applyBorder="1"/>
    <xf numFmtId="0" fontId="6" fillId="0" borderId="17" xfId="0" applyFont="1" applyBorder="1" applyAlignment="1">
      <alignment horizontal="left"/>
    </xf>
    <xf numFmtId="0" fontId="6" fillId="0" borderId="18" xfId="0" applyFont="1" applyBorder="1" applyAlignment="1">
      <alignment horizontal="left"/>
    </xf>
    <xf numFmtId="0" fontId="6" fillId="0" borderId="19" xfId="0" applyFont="1" applyBorder="1" applyAlignment="1">
      <alignment horizontal="left"/>
    </xf>
    <xf numFmtId="0" fontId="6" fillId="0" borderId="4" xfId="0" applyFont="1" applyBorder="1" applyAlignment="1">
      <alignment horizontal="left"/>
    </xf>
    <xf numFmtId="0" fontId="6" fillId="0" borderId="20" xfId="0" applyFont="1" applyBorder="1" applyAlignment="1">
      <alignment horizontal="left"/>
    </xf>
    <xf numFmtId="0" fontId="4" fillId="0" borderId="7" xfId="0" applyFont="1" applyBorder="1" applyAlignment="1">
      <alignment horizontal="left" vertical="top"/>
    </xf>
    <xf numFmtId="0" fontId="4" fillId="0" borderId="6" xfId="0" applyFont="1" applyBorder="1"/>
    <xf numFmtId="0" fontId="12" fillId="0" borderId="5" xfId="0" applyFont="1" applyBorder="1" applyAlignment="1"/>
    <xf numFmtId="0" fontId="12" fillId="0" borderId="6" xfId="0" applyFont="1" applyBorder="1" applyAlignment="1"/>
    <xf numFmtId="0" fontId="4" fillId="0" borderId="0" xfId="0" applyFont="1" applyBorder="1" applyAlignment="1">
      <alignment horizontal="left" vertical="top"/>
    </xf>
    <xf numFmtId="165" fontId="6" fillId="0" borderId="0" xfId="0" applyNumberFormat="1" applyFont="1" applyBorder="1" applyAlignment="1">
      <alignment horizontal="right"/>
    </xf>
    <xf numFmtId="0" fontId="4" fillId="0" borderId="7" xfId="0" applyFont="1" applyBorder="1" applyAlignment="1"/>
    <xf numFmtId="0" fontId="6" fillId="0" borderId="5" xfId="0" applyFont="1" applyBorder="1" applyAlignment="1"/>
    <xf numFmtId="0" fontId="10" fillId="0" borderId="0" xfId="0" applyFont="1" applyBorder="1" applyAlignment="1">
      <alignment horizontal="center" vertical="center"/>
    </xf>
    <xf numFmtId="0" fontId="13" fillId="0" borderId="22" xfId="0" applyFont="1" applyBorder="1"/>
    <xf numFmtId="0" fontId="13" fillId="0" borderId="23" xfId="0" applyFont="1" applyBorder="1"/>
    <xf numFmtId="0" fontId="13" fillId="0" borderId="24" xfId="0" applyFont="1" applyBorder="1"/>
    <xf numFmtId="0" fontId="13" fillId="0" borderId="25" xfId="0" applyFont="1" applyBorder="1"/>
    <xf numFmtId="0" fontId="13" fillId="0" borderId="26" xfId="0" applyFont="1" applyBorder="1"/>
    <xf numFmtId="0" fontId="13" fillId="0" borderId="27" xfId="0" applyFont="1" applyBorder="1"/>
    <xf numFmtId="0" fontId="13" fillId="0" borderId="28" xfId="0" applyFont="1" applyBorder="1"/>
    <xf numFmtId="0" fontId="13" fillId="0" borderId="29" xfId="0" applyFont="1" applyBorder="1"/>
    <xf numFmtId="0" fontId="13" fillId="0" borderId="30" xfId="0" applyFont="1" applyBorder="1" applyAlignment="1">
      <alignment wrapText="1"/>
    </xf>
    <xf numFmtId="0" fontId="13" fillId="0" borderId="31" xfId="0" applyFont="1" applyBorder="1"/>
    <xf numFmtId="0" fontId="13" fillId="0" borderId="32" xfId="0" applyFont="1" applyBorder="1"/>
    <xf numFmtId="0" fontId="6" fillId="0" borderId="5" xfId="0" applyFont="1" applyBorder="1" applyAlignment="1">
      <alignment vertical="top"/>
    </xf>
    <xf numFmtId="0" fontId="21" fillId="0" borderId="0" xfId="0" applyFont="1"/>
    <xf numFmtId="49" fontId="6" fillId="0" borderId="5" xfId="0" applyNumberFormat="1" applyFont="1" applyBorder="1" applyAlignment="1">
      <alignment horizontal="left"/>
    </xf>
    <xf numFmtId="168" fontId="0" fillId="0" borderId="0" xfId="0" applyNumberFormat="1"/>
    <xf numFmtId="168" fontId="4" fillId="0" borderId="0" xfId="0" applyNumberFormat="1" applyFont="1"/>
    <xf numFmtId="168" fontId="29" fillId="18" borderId="6" xfId="57" applyNumberFormat="1" applyFont="1" applyFill="1" applyBorder="1"/>
    <xf numFmtId="168" fontId="6" fillId="17" borderId="3" xfId="0" applyNumberFormat="1" applyFont="1" applyFill="1" applyBorder="1" applyAlignment="1">
      <alignment horizontal="center"/>
    </xf>
    <xf numFmtId="168" fontId="5" fillId="0" borderId="0" xfId="0" applyNumberFormat="1" applyFont="1" applyFill="1" applyBorder="1" applyAlignment="1">
      <alignment horizontal="center"/>
    </xf>
    <xf numFmtId="168" fontId="11" fillId="0" borderId="0" xfId="0" applyNumberFormat="1" applyFont="1" applyAlignment="1">
      <alignment horizontal="right" vertical="top"/>
    </xf>
    <xf numFmtId="168" fontId="6" fillId="19" borderId="21" xfId="0" applyNumberFormat="1" applyFont="1" applyFill="1" applyBorder="1" applyAlignment="1">
      <alignment horizontal="right"/>
    </xf>
    <xf numFmtId="168" fontId="11" fillId="0" borderId="0" xfId="0" applyNumberFormat="1" applyFont="1" applyAlignment="1">
      <alignment horizontal="right"/>
    </xf>
    <xf numFmtId="49" fontId="5" fillId="0" borderId="0" xfId="0" applyNumberFormat="1" applyFont="1" applyBorder="1" applyAlignment="1">
      <alignment vertical="top"/>
    </xf>
    <xf numFmtId="0" fontId="5" fillId="0" borderId="0" xfId="0" applyFont="1" applyBorder="1" applyAlignment="1">
      <alignment horizontal="right"/>
    </xf>
    <xf numFmtId="4" fontId="5" fillId="0" borderId="0" xfId="0" applyNumberFormat="1" applyFont="1" applyBorder="1" applyAlignment="1">
      <alignment horizontal="right"/>
    </xf>
    <xf numFmtId="166" fontId="5" fillId="0" borderId="0" xfId="0" applyNumberFormat="1" applyFont="1" applyBorder="1" applyAlignment="1">
      <alignment horizontal="right"/>
    </xf>
    <xf numFmtId="0" fontId="71" fillId="0" borderId="0" xfId="0" applyFont="1"/>
    <xf numFmtId="0" fontId="72" fillId="0" borderId="0" xfId="0" applyFont="1"/>
    <xf numFmtId="0" fontId="18" fillId="19" borderId="21" xfId="0" applyNumberFormat="1" applyFont="1" applyFill="1" applyBorder="1" applyAlignment="1">
      <alignment horizontal="left" vertical="top" wrapText="1"/>
    </xf>
    <xf numFmtId="0" fontId="17" fillId="0" borderId="0" xfId="0" applyNumberFormat="1" applyFont="1" applyBorder="1" applyAlignment="1">
      <alignment horizontal="left" vertical="top" wrapText="1"/>
    </xf>
    <xf numFmtId="0" fontId="71" fillId="0" borderId="0" xfId="0" applyFont="1" applyAlignment="1"/>
    <xf numFmtId="0" fontId="72" fillId="0" borderId="0" xfId="0" applyFont="1" applyAlignment="1"/>
    <xf numFmtId="4" fontId="11" fillId="0" borderId="0" xfId="0" applyNumberFormat="1" applyFont="1"/>
    <xf numFmtId="0" fontId="8" fillId="0" borderId="0" xfId="0" applyNumberFormat="1" applyFont="1" applyBorder="1" applyAlignment="1">
      <alignment horizontal="left" vertical="center" wrapText="1"/>
    </xf>
    <xf numFmtId="0" fontId="6" fillId="19" borderId="21" xfId="0" applyFont="1" applyFill="1" applyBorder="1" applyAlignment="1">
      <alignment horizontal="right"/>
    </xf>
    <xf numFmtId="4" fontId="6" fillId="19" borderId="21" xfId="0" applyNumberFormat="1" applyFont="1" applyFill="1" applyBorder="1" applyAlignment="1">
      <alignment horizontal="right"/>
    </xf>
    <xf numFmtId="166" fontId="6" fillId="19" borderId="21" xfId="0" applyNumberFormat="1" applyFont="1" applyFill="1" applyBorder="1" applyAlignment="1">
      <alignment horizontal="right"/>
    </xf>
    <xf numFmtId="0" fontId="8" fillId="0" borderId="0" xfId="58" applyNumberFormat="1" applyFont="1" applyFill="1" applyAlignment="1" applyProtection="1">
      <alignment horizontal="justify" vertical="top" wrapText="1"/>
      <protection locked="0"/>
    </xf>
    <xf numFmtId="49" fontId="6" fillId="19" borderId="21" xfId="0" applyNumberFormat="1" applyFont="1" applyFill="1" applyBorder="1" applyAlignment="1">
      <alignment vertical="top"/>
    </xf>
    <xf numFmtId="0" fontId="5" fillId="0" borderId="0" xfId="0" applyNumberFormat="1" applyFont="1" applyFill="1" applyBorder="1"/>
    <xf numFmtId="0" fontId="6" fillId="19" borderId="21" xfId="0" applyFont="1" applyFill="1" applyBorder="1" applyAlignment="1">
      <alignment vertical="top" wrapText="1"/>
    </xf>
    <xf numFmtId="168" fontId="11" fillId="0" borderId="0" xfId="0" applyNumberFormat="1" applyFont="1"/>
    <xf numFmtId="0" fontId="71" fillId="0" borderId="0" xfId="0" applyFont="1" applyAlignment="1">
      <alignment vertical="top"/>
    </xf>
    <xf numFmtId="0" fontId="69" fillId="0" borderId="0" xfId="45"/>
    <xf numFmtId="4" fontId="7" fillId="17" borderId="3" xfId="0" applyNumberFormat="1" applyFont="1" applyFill="1" applyBorder="1"/>
    <xf numFmtId="0" fontId="73" fillId="0" borderId="0" xfId="45" applyFont="1" applyFill="1" applyAlignment="1">
      <alignment vertical="top"/>
    </xf>
    <xf numFmtId="0" fontId="73" fillId="0" borderId="0" xfId="45" applyFont="1" applyAlignment="1">
      <alignment vertical="top"/>
    </xf>
    <xf numFmtId="4" fontId="0" fillId="0" borderId="0" xfId="0" applyNumberFormat="1"/>
    <xf numFmtId="4" fontId="4" fillId="0" borderId="0" xfId="0" applyNumberFormat="1" applyFont="1" applyFill="1" applyBorder="1"/>
    <xf numFmtId="4" fontId="48" fillId="0" borderId="0" xfId="0" applyNumberFormat="1" applyFont="1" applyFill="1" applyBorder="1" applyAlignment="1">
      <alignment horizontal="justify" vertical="top" wrapText="1"/>
    </xf>
    <xf numFmtId="4" fontId="6" fillId="17" borderId="3" xfId="0" applyNumberFormat="1" applyFont="1" applyFill="1" applyBorder="1" applyAlignment="1">
      <alignment horizontal="center"/>
    </xf>
    <xf numFmtId="4" fontId="4" fillId="0" borderId="0" xfId="0" applyNumberFormat="1" applyFont="1"/>
    <xf numFmtId="4" fontId="35" fillId="17" borderId="3" xfId="0" applyNumberFormat="1" applyFont="1" applyFill="1" applyBorder="1"/>
    <xf numFmtId="4" fontId="35" fillId="0" borderId="0" xfId="0" applyNumberFormat="1" applyFont="1"/>
    <xf numFmtId="4" fontId="35" fillId="0" borderId="0" xfId="0" applyNumberFormat="1" applyFont="1" applyFill="1" applyBorder="1"/>
    <xf numFmtId="4" fontId="19" fillId="18" borderId="5" xfId="57" applyNumberFormat="1" applyFont="1" applyFill="1" applyBorder="1"/>
    <xf numFmtId="4" fontId="62" fillId="0" borderId="0" xfId="0" applyNumberFormat="1" applyFont="1" applyFill="1" applyBorder="1" applyAlignment="1">
      <alignment horizontal="justify" vertical="top" wrapText="1"/>
    </xf>
    <xf numFmtId="4" fontId="38" fillId="17" borderId="3" xfId="0" applyNumberFormat="1" applyFont="1" applyFill="1" applyBorder="1" applyAlignment="1">
      <alignment horizontal="center"/>
    </xf>
    <xf numFmtId="4" fontId="38" fillId="18" borderId="21" xfId="0" applyNumberFormat="1" applyFont="1" applyFill="1" applyBorder="1" applyAlignment="1">
      <alignment horizontal="right"/>
    </xf>
    <xf numFmtId="0" fontId="0" fillId="0" borderId="0" xfId="0" applyAlignment="1">
      <alignment wrapText="1"/>
    </xf>
    <xf numFmtId="4" fontId="35" fillId="0" borderId="0" xfId="0" applyNumberFormat="1" applyFont="1" applyAlignment="1">
      <alignment vertical="top" wrapText="1"/>
    </xf>
    <xf numFmtId="0" fontId="0" fillId="0" borderId="0" xfId="0" applyAlignment="1">
      <alignment vertical="top" wrapText="1"/>
    </xf>
    <xf numFmtId="49" fontId="11" fillId="0" borderId="0" xfId="0" applyNumberFormat="1" applyFont="1" applyFill="1" applyAlignment="1">
      <alignment vertical="top"/>
    </xf>
    <xf numFmtId="0" fontId="0" fillId="0" borderId="0" xfId="0" applyFill="1"/>
    <xf numFmtId="0" fontId="73" fillId="0" borderId="0" xfId="45" applyFont="1" applyFill="1" applyAlignment="1">
      <alignment vertical="justify"/>
    </xf>
    <xf numFmtId="0" fontId="4" fillId="0" borderId="7" xfId="0" applyFont="1" applyFill="1" applyBorder="1"/>
    <xf numFmtId="0" fontId="6" fillId="0" borderId="5" xfId="0" applyFont="1" applyFill="1" applyBorder="1"/>
    <xf numFmtId="0" fontId="11" fillId="0" borderId="0" xfId="0" applyFont="1" applyFill="1" applyAlignment="1">
      <alignment horizontal="right" vertical="top"/>
    </xf>
    <xf numFmtId="0" fontId="11" fillId="0" borderId="0" xfId="0" applyNumberFormat="1" applyFont="1" applyFill="1" applyAlignment="1">
      <alignment horizontal="justify" vertical="top" wrapText="1"/>
    </xf>
    <xf numFmtId="0" fontId="11" fillId="0" borderId="0" xfId="0" applyNumberFormat="1" applyFont="1" applyFill="1"/>
    <xf numFmtId="0" fontId="11" fillId="0" borderId="0" xfId="0" applyFont="1" applyFill="1" applyAlignment="1">
      <alignment horizontal="right"/>
    </xf>
    <xf numFmtId="4" fontId="11" fillId="0" borderId="0" xfId="0" applyNumberFormat="1" applyFont="1" applyFill="1" applyAlignment="1">
      <alignment horizontal="right"/>
    </xf>
    <xf numFmtId="0" fontId="11" fillId="0" borderId="0" xfId="0" quotePrefix="1" applyNumberFormat="1" applyFont="1" applyFill="1" applyAlignment="1">
      <alignment horizontal="justify" vertical="top" wrapText="1"/>
    </xf>
    <xf numFmtId="49" fontId="11" fillId="0" borderId="0" xfId="0" applyNumberFormat="1" applyFont="1" applyFill="1" applyAlignment="1">
      <alignment horizontal="right"/>
    </xf>
    <xf numFmtId="0" fontId="11" fillId="0" borderId="0" xfId="0" applyFont="1" applyFill="1" applyAlignment="1"/>
    <xf numFmtId="0" fontId="11" fillId="0" borderId="0" xfId="0" applyFont="1" applyFill="1"/>
    <xf numFmtId="0" fontId="4" fillId="0" borderId="0" xfId="0" applyFont="1" applyFill="1" applyAlignment="1">
      <alignment vertical="top"/>
    </xf>
    <xf numFmtId="0" fontId="2" fillId="0" borderId="0" xfId="0" applyNumberFormat="1" applyFont="1" applyFill="1"/>
    <xf numFmtId="166" fontId="11" fillId="0" borderId="0" xfId="0" applyNumberFormat="1" applyFont="1" applyFill="1" applyAlignment="1">
      <alignment horizontal="right"/>
    </xf>
    <xf numFmtId="0" fontId="8" fillId="0" borderId="0" xfId="0" applyNumberFormat="1" applyFont="1" applyFill="1" applyBorder="1" applyAlignment="1">
      <alignment horizontal="justify" vertical="center" wrapText="1"/>
    </xf>
    <xf numFmtId="0" fontId="11" fillId="0" borderId="0" xfId="0" applyFont="1" applyFill="1" applyAlignment="1">
      <alignment horizontal="center" vertical="top"/>
    </xf>
    <xf numFmtId="0" fontId="8" fillId="0" borderId="0" xfId="0" applyNumberFormat="1" applyFont="1" applyFill="1" applyBorder="1" applyAlignment="1">
      <alignment horizontal="left" vertical="center" wrapText="1"/>
    </xf>
    <xf numFmtId="0" fontId="11" fillId="0" borderId="0" xfId="0" applyFont="1" applyFill="1" applyAlignment="1">
      <alignment vertical="top"/>
    </xf>
    <xf numFmtId="0" fontId="4" fillId="0" borderId="0" xfId="0" applyNumberFormat="1" applyFont="1" applyFill="1" applyAlignment="1">
      <alignment vertical="top"/>
    </xf>
    <xf numFmtId="4" fontId="73" fillId="0" borderId="0" xfId="45" applyNumberFormat="1" applyFont="1" applyFill="1" applyAlignment="1">
      <alignment vertical="top"/>
    </xf>
    <xf numFmtId="0" fontId="73" fillId="0" borderId="0" xfId="45" applyFont="1" applyFill="1" applyAlignment="1">
      <alignment vertical="top" wrapText="1"/>
    </xf>
    <xf numFmtId="0" fontId="35" fillId="0" borderId="0" xfId="0" applyFont="1" applyFill="1" applyAlignment="1">
      <alignment vertical="top" wrapText="1"/>
    </xf>
    <xf numFmtId="4" fontId="0" fillId="0" borderId="0" xfId="0" applyNumberFormat="1" applyFill="1"/>
    <xf numFmtId="4" fontId="11" fillId="0" borderId="0" xfId="0" applyNumberFormat="1" applyFont="1" applyFill="1" applyAlignment="1">
      <alignment vertical="top"/>
    </xf>
    <xf numFmtId="0" fontId="35" fillId="0" borderId="0" xfId="0" applyFont="1" applyFill="1" applyAlignment="1">
      <alignment vertical="top"/>
    </xf>
    <xf numFmtId="2" fontId="73" fillId="0" borderId="0" xfId="45" applyNumberFormat="1" applyFont="1" applyFill="1" applyAlignment="1">
      <alignment vertical="top"/>
    </xf>
    <xf numFmtId="0" fontId="49" fillId="0" borderId="0" xfId="0" applyFont="1" applyFill="1" applyAlignment="1">
      <alignment vertical="top"/>
    </xf>
    <xf numFmtId="2" fontId="73" fillId="0" borderId="0" xfId="45" applyNumberFormat="1" applyFont="1" applyFill="1" applyAlignment="1"/>
    <xf numFmtId="0" fontId="73" fillId="0" borderId="0" xfId="45" applyFont="1" applyFill="1" applyAlignment="1"/>
    <xf numFmtId="0" fontId="8" fillId="0" borderId="0" xfId="0" quotePrefix="1" applyNumberFormat="1" applyFont="1" applyBorder="1" applyAlignment="1">
      <alignment horizontal="justify" vertical="top" wrapText="1"/>
    </xf>
    <xf numFmtId="0" fontId="4" fillId="0" borderId="0" xfId="0" applyFont="1" applyFill="1" applyAlignment="1">
      <alignment horizontal="left" vertical="top"/>
    </xf>
    <xf numFmtId="0" fontId="11" fillId="20" borderId="0" xfId="0" applyFont="1" applyFill="1" applyAlignment="1">
      <alignment vertical="top"/>
    </xf>
    <xf numFmtId="49" fontId="11" fillId="20" borderId="0" xfId="0" applyNumberFormat="1" applyFont="1" applyFill="1" applyAlignment="1">
      <alignment vertical="top"/>
    </xf>
    <xf numFmtId="0" fontId="8" fillId="20" borderId="0" xfId="0" applyNumberFormat="1" applyFont="1" applyFill="1" applyBorder="1" applyAlignment="1">
      <alignment horizontal="justify" vertical="top" wrapText="1"/>
    </xf>
    <xf numFmtId="0" fontId="11" fillId="20" borderId="0" xfId="0" applyFont="1" applyFill="1" applyAlignment="1">
      <alignment horizontal="right" vertical="top"/>
    </xf>
    <xf numFmtId="4" fontId="11" fillId="20" borderId="0" xfId="0" applyNumberFormat="1" applyFont="1" applyFill="1" applyAlignment="1">
      <alignment horizontal="right" vertical="top"/>
    </xf>
    <xf numFmtId="166" fontId="11" fillId="20" borderId="0" xfId="0" applyNumberFormat="1" applyFont="1" applyFill="1" applyAlignment="1">
      <alignment horizontal="right" vertical="top"/>
    </xf>
    <xf numFmtId="168" fontId="11" fillId="20" borderId="0" xfId="0" applyNumberFormat="1" applyFont="1" applyFill="1" applyAlignment="1">
      <alignment horizontal="right" vertical="top"/>
    </xf>
    <xf numFmtId="0" fontId="19" fillId="20" borderId="0" xfId="0" applyNumberFormat="1" applyFont="1" applyFill="1" applyBorder="1" applyAlignment="1">
      <alignment horizontal="justify" vertical="top" wrapText="1"/>
    </xf>
    <xf numFmtId="4" fontId="11" fillId="20" borderId="0" xfId="0" applyNumberFormat="1" applyFont="1" applyFill="1" applyAlignment="1">
      <alignment vertical="top"/>
    </xf>
    <xf numFmtId="0" fontId="0" fillId="20" borderId="0" xfId="0" applyFill="1"/>
    <xf numFmtId="0" fontId="73" fillId="20" borderId="0" xfId="45" applyFont="1" applyFill="1" applyAlignment="1">
      <alignment vertical="top"/>
    </xf>
    <xf numFmtId="0" fontId="11" fillId="20" borderId="0" xfId="0" applyFont="1" applyFill="1" applyAlignment="1">
      <alignment horizontal="right"/>
    </xf>
    <xf numFmtId="2" fontId="73" fillId="20" borderId="0" xfId="45" applyNumberFormat="1" applyFont="1" applyFill="1" applyAlignment="1"/>
    <xf numFmtId="166" fontId="11" fillId="20" borderId="0" xfId="0" applyNumberFormat="1" applyFont="1" applyFill="1" applyAlignment="1">
      <alignment horizontal="right"/>
    </xf>
    <xf numFmtId="0" fontId="73" fillId="20" borderId="0" xfId="45" applyFont="1" applyFill="1" applyAlignment="1"/>
    <xf numFmtId="0" fontId="11" fillId="20" borderId="0" xfId="0" applyNumberFormat="1" applyFont="1" applyFill="1" applyAlignment="1">
      <alignment horizontal="right" vertical="top"/>
    </xf>
    <xf numFmtId="49" fontId="11" fillId="20" borderId="0" xfId="0" applyNumberFormat="1" applyFont="1" applyFill="1" applyAlignment="1">
      <alignment horizontal="center" vertical="top"/>
    </xf>
    <xf numFmtId="4" fontId="13" fillId="20" borderId="0" xfId="45" applyNumberFormat="1" applyFont="1" applyFill="1" applyAlignment="1">
      <alignment vertical="top" wrapText="1"/>
    </xf>
    <xf numFmtId="4" fontId="13" fillId="20" borderId="0" xfId="45" applyNumberFormat="1" applyFont="1" applyFill="1"/>
    <xf numFmtId="4" fontId="13" fillId="20" borderId="0" xfId="45" applyNumberFormat="1" applyFont="1" applyFill="1" applyAlignment="1">
      <alignment wrapText="1"/>
    </xf>
    <xf numFmtId="49" fontId="11" fillId="21" borderId="0" xfId="0" applyNumberFormat="1" applyFont="1" applyFill="1" applyAlignment="1">
      <alignment horizontal="center" vertical="top"/>
    </xf>
    <xf numFmtId="4" fontId="13" fillId="21" borderId="0" xfId="45" applyNumberFormat="1" applyFont="1" applyFill="1"/>
    <xf numFmtId="0" fontId="11" fillId="21" borderId="0" xfId="0" applyFont="1" applyFill="1" applyAlignment="1">
      <alignment horizontal="right" vertical="top"/>
    </xf>
    <xf numFmtId="166" fontId="11" fillId="21" borderId="0" xfId="0" applyNumberFormat="1" applyFont="1" applyFill="1" applyAlignment="1">
      <alignment horizontal="right" vertical="top"/>
    </xf>
    <xf numFmtId="0" fontId="11" fillId="21" borderId="0" xfId="0" applyFont="1" applyFill="1"/>
    <xf numFmtId="4" fontId="13" fillId="21" borderId="0" xfId="45" applyNumberFormat="1" applyFont="1" applyFill="1" applyAlignment="1">
      <alignment wrapText="1"/>
    </xf>
    <xf numFmtId="0" fontId="4" fillId="20" borderId="0" xfId="0" applyFont="1" applyFill="1" applyAlignment="1">
      <alignment vertical="top"/>
    </xf>
    <xf numFmtId="0" fontId="6" fillId="17" borderId="3" xfId="0" applyNumberFormat="1" applyFont="1" applyFill="1" applyBorder="1" applyProtection="1">
      <protection locked="0"/>
    </xf>
    <xf numFmtId="0" fontId="0" fillId="0" borderId="0" xfId="0" applyProtection="1">
      <protection locked="0"/>
    </xf>
    <xf numFmtId="0" fontId="11" fillId="0" borderId="0" xfId="0" applyNumberFormat="1" applyFont="1" applyAlignment="1" applyProtection="1">
      <alignment horizontal="justify" vertical="top" wrapText="1"/>
      <protection locked="0"/>
    </xf>
    <xf numFmtId="0" fontId="19" fillId="0" borderId="0" xfId="0" applyNumberFormat="1" applyFont="1" applyAlignment="1" applyProtection="1">
      <alignment horizontal="justify" vertical="top" wrapText="1"/>
      <protection locked="0"/>
    </xf>
    <xf numFmtId="0" fontId="4" fillId="0" borderId="0" xfId="0" applyNumberFormat="1" applyFont="1" applyAlignment="1" applyProtection="1">
      <alignment horizontal="justify" vertical="top" wrapText="1"/>
      <protection locked="0"/>
    </xf>
    <xf numFmtId="0" fontId="6" fillId="17" borderId="3" xfId="0" applyFont="1" applyFill="1" applyBorder="1" applyAlignment="1" applyProtection="1">
      <alignment horizontal="center"/>
      <protection locked="0"/>
    </xf>
    <xf numFmtId="166" fontId="11" fillId="0" borderId="0" xfId="0" applyNumberFormat="1" applyFont="1" applyAlignment="1" applyProtection="1">
      <alignment horizontal="right" vertical="top"/>
      <protection locked="0"/>
    </xf>
    <xf numFmtId="166" fontId="35" fillId="0" borderId="0" xfId="0" applyNumberFormat="1" applyFont="1" applyAlignment="1" applyProtection="1">
      <alignment horizontal="right" vertical="top"/>
      <protection locked="0"/>
    </xf>
    <xf numFmtId="166" fontId="4" fillId="0" borderId="0" xfId="0" applyNumberFormat="1" applyFont="1" applyAlignment="1" applyProtection="1">
      <alignment horizontal="right"/>
      <protection locked="0"/>
    </xf>
    <xf numFmtId="0" fontId="8" fillId="0" borderId="0" xfId="0" applyNumberFormat="1" applyFont="1" applyFill="1" applyBorder="1" applyAlignment="1" applyProtection="1">
      <alignment horizontal="justify" vertical="top" wrapText="1"/>
      <protection locked="0"/>
    </xf>
    <xf numFmtId="0" fontId="0" fillId="0" borderId="0" xfId="0" applyFill="1" applyProtection="1">
      <protection locked="0"/>
    </xf>
    <xf numFmtId="0" fontId="11" fillId="0" borderId="0" xfId="0" applyNumberFormat="1" applyFont="1" applyFill="1" applyAlignment="1" applyProtection="1">
      <alignment horizontal="justify" vertical="top" wrapText="1"/>
      <protection locked="0"/>
    </xf>
    <xf numFmtId="0" fontId="11" fillId="0" borderId="0" xfId="0" applyNumberFormat="1" applyFont="1" applyFill="1" applyProtection="1">
      <protection locked="0"/>
    </xf>
    <xf numFmtId="0" fontId="11" fillId="0" borderId="0" xfId="0" quotePrefix="1" applyNumberFormat="1" applyFont="1" applyFill="1" applyAlignment="1" applyProtection="1">
      <alignment horizontal="justify" vertical="top" wrapText="1"/>
      <protection locked="0"/>
    </xf>
    <xf numFmtId="0" fontId="11" fillId="0" borderId="0" xfId="0" applyFont="1" applyAlignment="1" applyProtection="1">
      <alignment horizontal="right" vertical="top"/>
      <protection locked="0"/>
    </xf>
    <xf numFmtId="166" fontId="11" fillId="0" borderId="0" xfId="0" applyNumberFormat="1" applyFont="1" applyAlignment="1" applyProtection="1">
      <alignment horizontal="right"/>
      <protection locked="0"/>
    </xf>
    <xf numFmtId="0" fontId="18" fillId="17" borderId="3" xfId="0" applyNumberFormat="1" applyFont="1" applyFill="1" applyBorder="1" applyProtection="1">
      <protection locked="0"/>
    </xf>
    <xf numFmtId="0" fontId="8" fillId="0" borderId="0" xfId="0" applyNumberFormat="1" applyFont="1" applyFill="1" applyBorder="1" applyAlignment="1" applyProtection="1">
      <alignment horizontal="justify" wrapText="1"/>
      <protection locked="0"/>
    </xf>
    <xf numFmtId="0" fontId="2" fillId="0" borderId="0" xfId="0" applyNumberFormat="1" applyFont="1" applyFill="1" applyProtection="1">
      <protection locked="0"/>
    </xf>
    <xf numFmtId="0" fontId="11" fillId="0" borderId="0" xfId="0" applyFont="1" applyFill="1" applyProtection="1">
      <protection locked="0"/>
    </xf>
    <xf numFmtId="0" fontId="8" fillId="0" borderId="0" xfId="0" applyNumberFormat="1" applyFont="1" applyFill="1" applyBorder="1" applyAlignment="1" applyProtection="1">
      <alignment horizontal="justify" vertical="center" wrapText="1"/>
      <protection locked="0"/>
    </xf>
    <xf numFmtId="0" fontId="8" fillId="0" borderId="0" xfId="0" applyNumberFormat="1" applyFont="1" applyFill="1" applyBorder="1" applyAlignment="1" applyProtection="1">
      <alignment horizontal="left" vertical="center" wrapText="1"/>
      <protection locked="0"/>
    </xf>
    <xf numFmtId="0" fontId="8" fillId="0" borderId="0" xfId="0" applyNumberFormat="1" applyFont="1" applyBorder="1" applyAlignment="1" applyProtection="1">
      <alignment horizontal="left" vertical="center" wrapText="1"/>
      <protection locked="0"/>
    </xf>
    <xf numFmtId="166" fontId="11" fillId="0" borderId="0" xfId="0" applyNumberFormat="1" applyFont="1" applyFill="1" applyAlignment="1" applyProtection="1">
      <alignment horizontal="right" vertical="top"/>
      <protection locked="0"/>
    </xf>
    <xf numFmtId="0" fontId="11" fillId="0" borderId="0" xfId="0" applyFont="1" applyFill="1" applyAlignment="1" applyProtection="1">
      <protection locked="0"/>
    </xf>
    <xf numFmtId="166" fontId="11" fillId="0" borderId="0" xfId="0" applyNumberFormat="1" applyFont="1" applyFill="1" applyAlignment="1" applyProtection="1">
      <alignment horizontal="right"/>
      <protection locked="0"/>
    </xf>
    <xf numFmtId="0" fontId="11" fillId="0" borderId="0" xfId="0" applyFont="1" applyProtection="1">
      <protection locked="0"/>
    </xf>
    <xf numFmtId="0" fontId="6" fillId="0" borderId="0" xfId="0" applyFont="1" applyAlignment="1" applyProtection="1">
      <alignment vertical="top"/>
    </xf>
    <xf numFmtId="0" fontId="6" fillId="0" borderId="0" xfId="0" applyNumberFormat="1" applyFont="1" applyProtection="1"/>
    <xf numFmtId="0" fontId="0" fillId="0" borderId="0" xfId="0" applyProtection="1"/>
    <xf numFmtId="0" fontId="4" fillId="0" borderId="0" xfId="0" applyFont="1" applyProtection="1"/>
    <xf numFmtId="0" fontId="28" fillId="18" borderId="7" xfId="57" applyFont="1" applyFill="1" applyBorder="1" applyProtection="1"/>
    <xf numFmtId="0" fontId="29" fillId="18" borderId="5" xfId="57" applyNumberFormat="1" applyFont="1" applyFill="1" applyBorder="1" applyProtection="1"/>
    <xf numFmtId="4" fontId="29" fillId="18" borderId="5" xfId="57" applyNumberFormat="1" applyFont="1" applyFill="1" applyBorder="1" applyAlignment="1" applyProtection="1"/>
    <xf numFmtId="4" fontId="29" fillId="18" borderId="5" xfId="57" applyNumberFormat="1" applyFont="1" applyFill="1" applyBorder="1" applyAlignment="1" applyProtection="1">
      <alignment horizontal="right"/>
    </xf>
    <xf numFmtId="4" fontId="29" fillId="18" borderId="5" xfId="57" applyNumberFormat="1" applyFont="1" applyFill="1" applyBorder="1" applyProtection="1"/>
    <xf numFmtId="4" fontId="29" fillId="18" borderId="6" xfId="57" applyNumberFormat="1" applyFont="1" applyFill="1" applyBorder="1" applyProtection="1"/>
    <xf numFmtId="0" fontId="23" fillId="0" borderId="0" xfId="0" applyFont="1" applyFill="1" applyBorder="1" applyAlignment="1" applyProtection="1"/>
    <xf numFmtId="0" fontId="29" fillId="0" borderId="0" xfId="57" applyFont="1" applyFill="1" applyBorder="1" applyProtection="1"/>
    <xf numFmtId="0" fontId="29" fillId="0" borderId="0" xfId="57" applyNumberFormat="1" applyFont="1" applyFill="1" applyBorder="1" applyProtection="1"/>
    <xf numFmtId="4" fontId="29" fillId="0" borderId="0" xfId="57" applyNumberFormat="1" applyFont="1" applyFill="1" applyBorder="1" applyAlignment="1" applyProtection="1"/>
    <xf numFmtId="4" fontId="29" fillId="0" borderId="0" xfId="57" applyNumberFormat="1" applyFont="1" applyFill="1" applyBorder="1" applyAlignment="1" applyProtection="1">
      <alignment horizontal="right"/>
    </xf>
    <xf numFmtId="4" fontId="29" fillId="0" borderId="0" xfId="57" applyNumberFormat="1" applyFont="1" applyFill="1" applyBorder="1" applyProtection="1"/>
    <xf numFmtId="0" fontId="6" fillId="17" borderId="3" xfId="0" applyFont="1" applyFill="1" applyBorder="1" applyAlignment="1" applyProtection="1">
      <alignment vertical="top"/>
    </xf>
    <xf numFmtId="0" fontId="6" fillId="17" borderId="3" xfId="0" applyNumberFormat="1" applyFont="1" applyFill="1" applyBorder="1" applyProtection="1"/>
    <xf numFmtId="0" fontId="6" fillId="17" borderId="3" xfId="0" applyFont="1" applyFill="1" applyBorder="1" applyAlignment="1" applyProtection="1">
      <alignment horizontal="center"/>
    </xf>
    <xf numFmtId="0" fontId="6" fillId="0" borderId="0" xfId="0" applyFont="1" applyProtection="1"/>
    <xf numFmtId="0" fontId="11" fillId="0" borderId="0" xfId="0" applyFont="1" applyAlignment="1" applyProtection="1">
      <alignment vertical="top"/>
    </xf>
    <xf numFmtId="0" fontId="11" fillId="0" borderId="0" xfId="0" applyNumberFormat="1" applyFont="1" applyProtection="1"/>
    <xf numFmtId="0" fontId="11" fillId="0" borderId="0" xfId="0" applyFont="1" applyProtection="1"/>
    <xf numFmtId="49" fontId="11" fillId="0" borderId="0" xfId="0" applyNumberFormat="1" applyFont="1" applyAlignment="1" applyProtection="1">
      <alignment vertical="top"/>
    </xf>
    <xf numFmtId="0" fontId="8" fillId="0" borderId="0" xfId="0" applyNumberFormat="1" applyFont="1" applyBorder="1" applyAlignment="1" applyProtection="1">
      <alignment horizontal="justify" vertical="top" wrapText="1"/>
    </xf>
    <xf numFmtId="0" fontId="11" fillId="0" borderId="0" xfId="0" applyFont="1" applyAlignment="1" applyProtection="1">
      <alignment horizontal="right" vertical="top"/>
    </xf>
    <xf numFmtId="4" fontId="11" fillId="0" borderId="0" xfId="0" applyNumberFormat="1" applyFont="1" applyAlignment="1" applyProtection="1">
      <alignment horizontal="right" vertical="top"/>
    </xf>
    <xf numFmtId="166" fontId="11" fillId="0" borderId="0" xfId="0" applyNumberFormat="1" applyFont="1" applyAlignment="1" applyProtection="1">
      <alignment horizontal="right" vertical="top"/>
    </xf>
    <xf numFmtId="4" fontId="11" fillId="0" borderId="0" xfId="0" applyNumberFormat="1" applyFont="1" applyAlignment="1" applyProtection="1">
      <alignment vertical="top"/>
    </xf>
    <xf numFmtId="0" fontId="8" fillId="0" borderId="0" xfId="58" applyNumberFormat="1" applyFont="1" applyFill="1" applyAlignment="1" applyProtection="1">
      <alignment horizontal="justify" vertical="top" wrapText="1"/>
    </xf>
    <xf numFmtId="4" fontId="11" fillId="0" borderId="0" xfId="0" applyNumberFormat="1" applyFont="1" applyFill="1" applyAlignment="1" applyProtection="1">
      <alignment horizontal="right" vertical="top"/>
    </xf>
    <xf numFmtId="0" fontId="4" fillId="0" borderId="0" xfId="0" applyNumberFormat="1" applyFont="1" applyProtection="1"/>
    <xf numFmtId="0" fontId="4" fillId="0" borderId="0" xfId="0" applyFont="1" applyAlignment="1" applyProtection="1">
      <alignment vertical="top"/>
    </xf>
    <xf numFmtId="49" fontId="6" fillId="19" borderId="21" xfId="0" applyNumberFormat="1" applyFont="1" applyFill="1" applyBorder="1" applyAlignment="1" applyProtection="1">
      <alignment vertical="top"/>
    </xf>
    <xf numFmtId="0" fontId="6" fillId="19" borderId="21" xfId="0" applyNumberFormat="1" applyFont="1" applyFill="1" applyBorder="1" applyAlignment="1" applyProtection="1">
      <alignment horizontal="left" vertical="top" wrapText="1"/>
    </xf>
    <xf numFmtId="0" fontId="6" fillId="19" borderId="21" xfId="0" applyFont="1" applyFill="1" applyBorder="1" applyAlignment="1" applyProtection="1">
      <alignment horizontal="right"/>
    </xf>
    <xf numFmtId="4" fontId="6" fillId="19" borderId="21" xfId="0" applyNumberFormat="1" applyFont="1" applyFill="1" applyBorder="1" applyAlignment="1" applyProtection="1">
      <alignment horizontal="right"/>
    </xf>
    <xf numFmtId="166" fontId="6" fillId="19" borderId="21" xfId="0" applyNumberFormat="1" applyFont="1" applyFill="1" applyBorder="1" applyAlignment="1" applyProtection="1">
      <alignment horizontal="right"/>
    </xf>
    <xf numFmtId="0" fontId="11" fillId="0" borderId="0" xfId="0" applyNumberFormat="1" applyFont="1" applyProtection="1">
      <protection locked="0"/>
    </xf>
    <xf numFmtId="0" fontId="8" fillId="0" borderId="0" xfId="0" applyNumberFormat="1" applyFont="1" applyBorder="1" applyAlignment="1" applyProtection="1">
      <alignment horizontal="justify" vertical="top" wrapText="1"/>
      <protection locked="0"/>
    </xf>
    <xf numFmtId="0" fontId="4" fillId="0" borderId="0" xfId="0" applyNumberFormat="1" applyFont="1" applyProtection="1">
      <protection locked="0"/>
    </xf>
    <xf numFmtId="166" fontId="11" fillId="0" borderId="0" xfId="0" applyNumberFormat="1" applyFont="1" applyAlignment="1" applyProtection="1">
      <alignment vertical="top"/>
      <protection locked="0"/>
    </xf>
    <xf numFmtId="0" fontId="4" fillId="0" borderId="0" xfId="0" applyFont="1" applyAlignment="1" applyProtection="1">
      <alignment vertical="top"/>
      <protection locked="0"/>
    </xf>
    <xf numFmtId="0" fontId="18" fillId="0" borderId="0" xfId="0" applyNumberFormat="1" applyFont="1" applyProtection="1"/>
    <xf numFmtId="0" fontId="23" fillId="0" borderId="14" xfId="57" applyFont="1" applyFill="1" applyBorder="1" applyProtection="1"/>
    <xf numFmtId="0" fontId="23" fillId="0" borderId="17" xfId="57" applyNumberFormat="1" applyFont="1" applyFill="1" applyBorder="1" applyProtection="1"/>
    <xf numFmtId="4" fontId="23" fillId="0" borderId="17" xfId="57" applyNumberFormat="1" applyFont="1" applyFill="1" applyBorder="1" applyAlignment="1" applyProtection="1"/>
    <xf numFmtId="4" fontId="23" fillId="0" borderId="17" xfId="57" applyNumberFormat="1" applyFont="1" applyFill="1" applyBorder="1" applyAlignment="1" applyProtection="1">
      <alignment horizontal="right"/>
    </xf>
    <xf numFmtId="4" fontId="23" fillId="0" borderId="17" xfId="57" applyNumberFormat="1" applyFont="1" applyFill="1" applyBorder="1" applyProtection="1"/>
    <xf numFmtId="4" fontId="23" fillId="0" borderId="18" xfId="57" applyNumberFormat="1" applyFont="1" applyFill="1" applyBorder="1" applyProtection="1"/>
    <xf numFmtId="0" fontId="23" fillId="0" borderId="15" xfId="57" applyFont="1" applyFill="1" applyBorder="1" applyProtection="1"/>
    <xf numFmtId="0" fontId="23" fillId="0" borderId="0" xfId="57" applyNumberFormat="1" applyFont="1" applyFill="1" applyBorder="1" applyProtection="1"/>
    <xf numFmtId="4" fontId="23" fillId="0" borderId="0" xfId="57" applyNumberFormat="1" applyFont="1" applyFill="1" applyBorder="1" applyAlignment="1" applyProtection="1"/>
    <xf numFmtId="4" fontId="23" fillId="0" borderId="0" xfId="57" applyNumberFormat="1" applyFont="1" applyFill="1" applyBorder="1" applyAlignment="1" applyProtection="1">
      <alignment horizontal="right"/>
    </xf>
    <xf numFmtId="4" fontId="23" fillId="0" borderId="0" xfId="57" applyNumberFormat="1" applyFont="1" applyFill="1" applyBorder="1" applyProtection="1"/>
    <xf numFmtId="4" fontId="23" fillId="0" borderId="19" xfId="57" applyNumberFormat="1" applyFont="1" applyFill="1" applyBorder="1" applyProtection="1"/>
    <xf numFmtId="0" fontId="23" fillId="0" borderId="16" xfId="57" applyFont="1" applyFill="1" applyBorder="1" applyProtection="1"/>
    <xf numFmtId="0" fontId="30" fillId="0" borderId="4" xfId="57" applyNumberFormat="1" applyFont="1" applyFill="1" applyBorder="1" applyProtection="1"/>
    <xf numFmtId="4" fontId="30" fillId="0" borderId="4" xfId="57" applyNumberFormat="1" applyFont="1" applyFill="1" applyBorder="1" applyAlignment="1" applyProtection="1"/>
    <xf numFmtId="4" fontId="30" fillId="0" borderId="4" xfId="57" applyNumberFormat="1" applyFont="1" applyFill="1" applyBorder="1" applyAlignment="1" applyProtection="1">
      <alignment horizontal="right"/>
    </xf>
    <xf numFmtId="4" fontId="30" fillId="0" borderId="4" xfId="57" applyNumberFormat="1" applyFont="1" applyFill="1" applyBorder="1" applyProtection="1"/>
    <xf numFmtId="4" fontId="30" fillId="0" borderId="20" xfId="57" applyNumberFormat="1" applyFont="1" applyFill="1" applyBorder="1" applyProtection="1"/>
    <xf numFmtId="0" fontId="23" fillId="0" borderId="0" xfId="57" applyFont="1" applyFill="1" applyBorder="1" applyProtection="1"/>
    <xf numFmtId="0" fontId="30" fillId="0" borderId="0" xfId="57" applyNumberFormat="1" applyFont="1" applyFill="1" applyBorder="1" applyProtection="1"/>
    <xf numFmtId="4" fontId="30" fillId="0" borderId="0" xfId="57" applyNumberFormat="1" applyFont="1" applyFill="1" applyBorder="1" applyAlignment="1" applyProtection="1"/>
    <xf numFmtId="4" fontId="30" fillId="0" borderId="0" xfId="57" applyNumberFormat="1" applyFont="1" applyFill="1" applyBorder="1" applyAlignment="1" applyProtection="1">
      <alignment horizontal="right"/>
    </xf>
    <xf numFmtId="4" fontId="30" fillId="0" borderId="0" xfId="57" applyNumberFormat="1" applyFont="1" applyFill="1" applyBorder="1" applyProtection="1"/>
    <xf numFmtId="0" fontId="18" fillId="17" borderId="3" xfId="0" applyNumberFormat="1" applyFont="1" applyFill="1" applyBorder="1" applyProtection="1"/>
    <xf numFmtId="0" fontId="5" fillId="0" borderId="0" xfId="0" applyFont="1" applyFill="1" applyBorder="1" applyAlignment="1" applyProtection="1">
      <alignment vertical="top"/>
    </xf>
    <xf numFmtId="0" fontId="17" fillId="0" borderId="0" xfId="0" applyNumberFormat="1" applyFont="1" applyFill="1" applyBorder="1" applyProtection="1"/>
    <xf numFmtId="0" fontId="5" fillId="0" borderId="0" xfId="0" applyFont="1" applyFill="1" applyBorder="1" applyAlignment="1" applyProtection="1">
      <alignment horizontal="center"/>
    </xf>
    <xf numFmtId="4" fontId="8" fillId="0" borderId="0" xfId="0" applyNumberFormat="1" applyFont="1" applyAlignment="1" applyProtection="1">
      <alignment horizontal="right" vertical="top"/>
    </xf>
    <xf numFmtId="0" fontId="5" fillId="0" borderId="0" xfId="0" applyFont="1" applyFill="1" applyProtection="1"/>
    <xf numFmtId="0" fontId="8" fillId="0" borderId="0" xfId="0" applyNumberFormat="1" applyFont="1" applyFill="1" applyBorder="1" applyAlignment="1" applyProtection="1">
      <alignment horizontal="justify" vertical="top" wrapText="1"/>
    </xf>
    <xf numFmtId="0" fontId="11" fillId="0" borderId="0" xfId="0" applyFont="1" applyFill="1" applyAlignment="1" applyProtection="1">
      <alignment horizontal="right" vertical="top"/>
    </xf>
    <xf numFmtId="49" fontId="25" fillId="0" borderId="0" xfId="0" applyNumberFormat="1" applyFont="1" applyAlignment="1" applyProtection="1">
      <alignment horizontal="right" vertical="top"/>
    </xf>
    <xf numFmtId="0" fontId="23" fillId="0" borderId="0" xfId="0" applyNumberFormat="1" applyFont="1" applyFill="1" applyBorder="1" applyAlignment="1" applyProtection="1">
      <alignment horizontal="justify" vertical="top" wrapText="1"/>
    </xf>
    <xf numFmtId="49" fontId="25" fillId="20" borderId="0" xfId="0" applyNumberFormat="1" applyFont="1" applyFill="1" applyAlignment="1" applyProtection="1">
      <alignment horizontal="right" vertical="top"/>
    </xf>
    <xf numFmtId="0" fontId="23" fillId="20" borderId="0" xfId="0" applyNumberFormat="1" applyFont="1" applyFill="1" applyBorder="1" applyAlignment="1" applyProtection="1">
      <alignment horizontal="justify" vertical="top" wrapText="1"/>
    </xf>
    <xf numFmtId="0" fontId="11" fillId="20" borderId="0" xfId="0" applyFont="1" applyFill="1" applyAlignment="1" applyProtection="1">
      <alignment vertical="top"/>
    </xf>
    <xf numFmtId="0" fontId="5" fillId="20" borderId="0" xfId="0" applyFont="1" applyFill="1" applyBorder="1" applyAlignment="1" applyProtection="1">
      <alignment horizontal="center"/>
    </xf>
    <xf numFmtId="0" fontId="8" fillId="0" borderId="0" xfId="0" quotePrefix="1" applyNumberFormat="1" applyFont="1" applyFill="1" applyBorder="1" applyAlignment="1" applyProtection="1">
      <alignment horizontal="justify" vertical="top" wrapText="1"/>
    </xf>
    <xf numFmtId="0" fontId="11" fillId="0" borderId="0" xfId="0" applyFont="1" applyFill="1" applyAlignment="1" applyProtection="1">
      <alignment vertical="top"/>
    </xf>
    <xf numFmtId="49" fontId="11" fillId="20" borderId="0" xfId="0" applyNumberFormat="1" applyFont="1" applyFill="1" applyAlignment="1" applyProtection="1">
      <alignment vertical="top"/>
    </xf>
    <xf numFmtId="0" fontId="8" fillId="20" borderId="0" xfId="0" applyNumberFormat="1" applyFont="1" applyFill="1" applyBorder="1" applyAlignment="1" applyProtection="1">
      <alignment horizontal="justify" vertical="top" wrapText="1"/>
    </xf>
    <xf numFmtId="0" fontId="11" fillId="20" borderId="0" xfId="0" applyFont="1" applyFill="1" applyAlignment="1" applyProtection="1">
      <alignment horizontal="right" vertical="top"/>
    </xf>
    <xf numFmtId="4" fontId="11" fillId="20" borderId="0" xfId="0" applyNumberFormat="1" applyFont="1" applyFill="1" applyAlignment="1" applyProtection="1">
      <alignment horizontal="right" vertical="top"/>
    </xf>
    <xf numFmtId="166" fontId="11" fillId="20" borderId="0" xfId="0" applyNumberFormat="1" applyFont="1" applyFill="1" applyAlignment="1" applyProtection="1">
      <alignment horizontal="right" vertical="top"/>
    </xf>
    <xf numFmtId="0" fontId="8" fillId="0" borderId="0" xfId="0" applyNumberFormat="1" applyFont="1" applyFill="1" applyAlignment="1" applyProtection="1">
      <alignment horizontal="justify" vertical="top" wrapText="1"/>
    </xf>
    <xf numFmtId="0" fontId="11" fillId="0" borderId="0" xfId="0" applyFont="1" applyFill="1" applyProtection="1"/>
    <xf numFmtId="0" fontId="11" fillId="20" borderId="0" xfId="0" applyNumberFormat="1" applyFont="1" applyFill="1" applyAlignment="1" applyProtection="1">
      <alignment horizontal="justify" vertical="top" wrapText="1"/>
    </xf>
    <xf numFmtId="0" fontId="57" fillId="20" borderId="0" xfId="0" applyNumberFormat="1" applyFont="1" applyFill="1" applyAlignment="1" applyProtection="1">
      <alignment horizontal="justify" vertical="top" wrapText="1"/>
    </xf>
    <xf numFmtId="0" fontId="56" fillId="20" borderId="0" xfId="0" applyNumberFormat="1" applyFont="1" applyFill="1" applyAlignment="1" applyProtection="1">
      <alignment horizontal="justify" vertical="top" wrapText="1"/>
    </xf>
    <xf numFmtId="0" fontId="11" fillId="20" borderId="0" xfId="0" applyNumberFormat="1" applyFont="1" applyFill="1" applyAlignment="1" applyProtection="1">
      <alignment horizontal="justify" wrapText="1"/>
    </xf>
    <xf numFmtId="0" fontId="5" fillId="20" borderId="0" xfId="0" applyNumberFormat="1" applyFont="1" applyFill="1" applyAlignment="1" applyProtection="1">
      <alignment horizontal="justify" wrapText="1"/>
    </xf>
    <xf numFmtId="0" fontId="11" fillId="0" borderId="0" xfId="0" applyNumberFormat="1" applyFont="1" applyFill="1" applyAlignment="1" applyProtection="1">
      <alignment horizontal="justify" vertical="top" wrapText="1"/>
    </xf>
    <xf numFmtId="0" fontId="35" fillId="0" borderId="0" xfId="0" applyNumberFormat="1" applyFont="1" applyFill="1" applyAlignment="1" applyProtection="1">
      <alignment horizontal="justify" vertical="top" wrapText="1"/>
    </xf>
    <xf numFmtId="0" fontId="11" fillId="0" borderId="0" xfId="0" applyNumberFormat="1" applyFont="1" applyFill="1" applyAlignment="1" applyProtection="1">
      <alignment horizontal="justify" wrapText="1"/>
    </xf>
    <xf numFmtId="0" fontId="35" fillId="0" borderId="0" xfId="0" applyNumberFormat="1" applyFont="1" applyFill="1" applyAlignment="1" applyProtection="1">
      <alignment horizontal="justify" wrapText="1"/>
    </xf>
    <xf numFmtId="49" fontId="11" fillId="0" borderId="0" xfId="0" applyNumberFormat="1" applyFont="1" applyAlignment="1" applyProtection="1">
      <alignment horizontal="center" vertical="top"/>
    </xf>
    <xf numFmtId="0" fontId="8" fillId="0" borderId="0" xfId="0" applyNumberFormat="1" applyFont="1" applyFill="1" applyProtection="1"/>
    <xf numFmtId="49" fontId="6" fillId="18" borderId="21" xfId="0" applyNumberFormat="1" applyFont="1" applyFill="1" applyBorder="1" applyAlignment="1" applyProtection="1">
      <alignment vertical="top"/>
    </xf>
    <xf numFmtId="0" fontId="18" fillId="18" borderId="21" xfId="0" applyNumberFormat="1" applyFont="1" applyFill="1" applyBorder="1" applyAlignment="1" applyProtection="1">
      <alignment horizontal="left" vertical="top" wrapText="1"/>
    </xf>
    <xf numFmtId="0" fontId="6" fillId="18" borderId="21" xfId="0" applyFont="1" applyFill="1" applyBorder="1" applyAlignment="1" applyProtection="1">
      <alignment horizontal="right"/>
    </xf>
    <xf numFmtId="4" fontId="6" fillId="18" borderId="21" xfId="0" applyNumberFormat="1" applyFont="1" applyFill="1" applyBorder="1" applyAlignment="1" applyProtection="1">
      <alignment horizontal="right"/>
    </xf>
    <xf numFmtId="166" fontId="6" fillId="18" borderId="21" xfId="0" applyNumberFormat="1" applyFont="1" applyFill="1" applyBorder="1" applyAlignment="1" applyProtection="1">
      <alignment horizontal="right"/>
    </xf>
    <xf numFmtId="0" fontId="8" fillId="0" borderId="0" xfId="0" applyNumberFormat="1" applyFont="1" applyProtection="1"/>
    <xf numFmtId="0" fontId="2" fillId="0" borderId="0" xfId="0" applyNumberFormat="1" applyFont="1" applyProtection="1"/>
    <xf numFmtId="0" fontId="17" fillId="0" borderId="0" xfId="0" applyNumberFormat="1" applyFont="1" applyFill="1" applyBorder="1" applyProtection="1">
      <protection locked="0"/>
    </xf>
    <xf numFmtId="0" fontId="23" fillId="0" borderId="0" xfId="0" applyNumberFormat="1" applyFont="1" applyFill="1" applyBorder="1" applyAlignment="1" applyProtection="1">
      <alignment horizontal="justify" vertical="top" wrapText="1"/>
      <protection locked="0"/>
    </xf>
    <xf numFmtId="0" fontId="23" fillId="20" borderId="0" xfId="0" applyNumberFormat="1" applyFont="1" applyFill="1" applyBorder="1" applyAlignment="1" applyProtection="1">
      <alignment horizontal="justify" vertical="top" wrapText="1"/>
      <protection locked="0"/>
    </xf>
    <xf numFmtId="0" fontId="8" fillId="0" borderId="0" xfId="0" quotePrefix="1" applyNumberFormat="1" applyFont="1" applyFill="1" applyBorder="1" applyAlignment="1" applyProtection="1">
      <alignment horizontal="justify" vertical="top" wrapText="1"/>
      <protection locked="0"/>
    </xf>
    <xf numFmtId="0" fontId="8" fillId="20" borderId="0" xfId="0" applyNumberFormat="1" applyFont="1" applyFill="1" applyBorder="1" applyAlignment="1" applyProtection="1">
      <alignment horizontal="justify" vertical="top" wrapText="1"/>
      <protection locked="0"/>
    </xf>
    <xf numFmtId="0" fontId="8" fillId="0" borderId="0" xfId="0" applyNumberFormat="1" applyFont="1" applyFill="1" applyAlignment="1" applyProtection="1">
      <alignment horizontal="justify" vertical="top" wrapText="1"/>
      <protection locked="0"/>
    </xf>
    <xf numFmtId="0" fontId="11" fillId="20" borderId="0" xfId="0" applyNumberFormat="1" applyFont="1" applyFill="1" applyAlignment="1" applyProtection="1">
      <alignment horizontal="justify" vertical="top" wrapText="1"/>
      <protection locked="0"/>
    </xf>
    <xf numFmtId="0" fontId="57" fillId="20" borderId="0" xfId="0" applyNumberFormat="1" applyFont="1" applyFill="1" applyAlignment="1" applyProtection="1">
      <alignment horizontal="justify" vertical="top" wrapText="1"/>
      <protection locked="0"/>
    </xf>
    <xf numFmtId="0" fontId="56" fillId="20" borderId="0" xfId="0" applyNumberFormat="1" applyFont="1" applyFill="1" applyAlignment="1" applyProtection="1">
      <alignment horizontal="justify" vertical="top" wrapText="1"/>
      <protection locked="0"/>
    </xf>
    <xf numFmtId="0" fontId="11" fillId="20" borderId="0" xfId="0" applyNumberFormat="1" applyFont="1" applyFill="1" applyAlignment="1" applyProtection="1">
      <alignment horizontal="justify" wrapText="1"/>
      <protection locked="0"/>
    </xf>
    <xf numFmtId="0" fontId="5" fillId="20" borderId="0" xfId="0" applyNumberFormat="1" applyFont="1" applyFill="1" applyAlignment="1" applyProtection="1">
      <alignment horizontal="justify" wrapText="1"/>
      <protection locked="0"/>
    </xf>
    <xf numFmtId="0" fontId="35" fillId="0" borderId="0" xfId="0" applyNumberFormat="1" applyFont="1" applyFill="1" applyAlignment="1" applyProtection="1">
      <alignment horizontal="justify" vertical="top" wrapText="1"/>
      <protection locked="0"/>
    </xf>
    <xf numFmtId="0" fontId="11" fillId="0" borderId="0" xfId="0" applyNumberFormat="1" applyFont="1" applyFill="1" applyAlignment="1" applyProtection="1">
      <alignment horizontal="justify" wrapText="1"/>
      <protection locked="0"/>
    </xf>
    <xf numFmtId="0" fontId="35" fillId="0" borderId="0" xfId="0" applyNumberFormat="1" applyFont="1" applyFill="1" applyAlignment="1" applyProtection="1">
      <alignment horizontal="justify" wrapText="1"/>
      <protection locked="0"/>
    </xf>
    <xf numFmtId="0" fontId="8" fillId="0" borderId="0" xfId="0" applyNumberFormat="1" applyFont="1" applyFill="1" applyProtection="1">
      <protection locked="0"/>
    </xf>
    <xf numFmtId="0" fontId="5" fillId="0" borderId="0" xfId="0" applyFont="1" applyFill="1" applyBorder="1" applyAlignment="1" applyProtection="1">
      <alignment horizontal="center"/>
      <protection locked="0"/>
    </xf>
    <xf numFmtId="0" fontId="11" fillId="20" borderId="0" xfId="0" applyFont="1" applyFill="1" applyAlignment="1" applyProtection="1">
      <alignment vertical="top"/>
      <protection locked="0"/>
    </xf>
    <xf numFmtId="0" fontId="5" fillId="20" borderId="0" xfId="0" applyFont="1" applyFill="1" applyBorder="1" applyAlignment="1" applyProtection="1">
      <alignment horizontal="center"/>
      <protection locked="0"/>
    </xf>
    <xf numFmtId="166" fontId="11" fillId="20" borderId="0" xfId="0" applyNumberFormat="1" applyFont="1" applyFill="1" applyAlignment="1" applyProtection="1">
      <alignment horizontal="right" vertical="top"/>
      <protection locked="0"/>
    </xf>
    <xf numFmtId="0" fontId="5" fillId="0" borderId="0" xfId="0" applyNumberFormat="1" applyFont="1" applyFill="1" applyBorder="1" applyProtection="1">
      <protection locked="0"/>
    </xf>
    <xf numFmtId="0" fontId="4" fillId="0" borderId="0" xfId="0" applyNumberFormat="1" applyFont="1" applyFill="1" applyAlignment="1" applyProtection="1">
      <alignment vertical="top"/>
      <protection locked="0"/>
    </xf>
    <xf numFmtId="0" fontId="4" fillId="0" borderId="0" xfId="0" applyFont="1" applyFill="1" applyAlignment="1" applyProtection="1">
      <alignment vertical="top"/>
      <protection locked="0"/>
    </xf>
    <xf numFmtId="0" fontId="6" fillId="17" borderId="3" xfId="0" applyFont="1" applyFill="1" applyBorder="1" applyAlignment="1" applyProtection="1">
      <alignment horizontal="center" vertical="top"/>
      <protection locked="0"/>
    </xf>
    <xf numFmtId="0" fontId="49" fillId="0" borderId="0" xfId="0" applyFont="1" applyAlignment="1" applyProtection="1">
      <alignment vertical="top"/>
      <protection locked="0"/>
    </xf>
    <xf numFmtId="0" fontId="35" fillId="0" borderId="0" xfId="0" applyFont="1" applyAlignment="1" applyProtection="1">
      <alignment vertical="top"/>
      <protection locked="0"/>
    </xf>
    <xf numFmtId="0" fontId="19" fillId="0" borderId="0" xfId="0" applyNumberFormat="1" applyFont="1" applyFill="1" applyBorder="1" applyAlignment="1" applyProtection="1">
      <alignment horizontal="justify" vertical="top" wrapText="1"/>
      <protection locked="0"/>
    </xf>
    <xf numFmtId="0" fontId="73" fillId="0" borderId="0" xfId="45" applyFont="1" applyFill="1" applyAlignment="1" applyProtection="1">
      <alignment vertical="top"/>
      <protection locked="0"/>
    </xf>
    <xf numFmtId="0" fontId="69" fillId="0" borderId="0" xfId="45" applyProtection="1">
      <protection locked="0"/>
    </xf>
    <xf numFmtId="0" fontId="73" fillId="0" borderId="0" xfId="45" applyFont="1" applyAlignment="1" applyProtection="1">
      <alignment vertical="top"/>
      <protection locked="0"/>
    </xf>
    <xf numFmtId="0" fontId="35" fillId="0" borderId="0" xfId="0" applyFont="1" applyAlignment="1" applyProtection="1">
      <alignment vertical="top" wrapText="1"/>
      <protection locked="0"/>
    </xf>
    <xf numFmtId="0" fontId="35" fillId="0" borderId="0" xfId="0" applyFont="1" applyFill="1" applyAlignment="1" applyProtection="1">
      <alignment vertical="top" wrapText="1"/>
      <protection locked="0"/>
    </xf>
    <xf numFmtId="0" fontId="35" fillId="0" borderId="0" xfId="0" applyFont="1" applyFill="1" applyAlignment="1" applyProtection="1">
      <alignment vertical="top"/>
      <protection locked="0"/>
    </xf>
    <xf numFmtId="0" fontId="19" fillId="20" borderId="0" xfId="0" applyNumberFormat="1" applyFont="1" applyFill="1" applyBorder="1" applyAlignment="1" applyProtection="1">
      <alignment horizontal="justify" vertical="top" wrapText="1"/>
      <protection locked="0"/>
    </xf>
    <xf numFmtId="0" fontId="73" fillId="20" borderId="0" xfId="45" applyFont="1" applyFill="1" applyAlignment="1" applyProtection="1">
      <alignment vertical="top"/>
      <protection locked="0"/>
    </xf>
    <xf numFmtId="0" fontId="73" fillId="20" borderId="0" xfId="45" applyFont="1" applyFill="1" applyAlignment="1" applyProtection="1">
      <protection locked="0"/>
    </xf>
    <xf numFmtId="0" fontId="73" fillId="0" borderId="0" xfId="45" applyFont="1" applyFill="1" applyAlignment="1" applyProtection="1">
      <protection locked="0"/>
    </xf>
    <xf numFmtId="4" fontId="35" fillId="0" borderId="0" xfId="0" applyNumberFormat="1" applyFont="1" applyProtection="1">
      <protection locked="0"/>
    </xf>
    <xf numFmtId="4" fontId="35" fillId="0" borderId="0" xfId="0" applyNumberFormat="1" applyFont="1" applyAlignment="1" applyProtection="1">
      <alignment vertical="top"/>
      <protection locked="0"/>
    </xf>
    <xf numFmtId="4" fontId="35" fillId="0" borderId="0" xfId="0" applyNumberFormat="1" applyFont="1" applyAlignment="1" applyProtection="1">
      <alignment horizontal="right" vertical="top"/>
      <protection locked="0"/>
    </xf>
    <xf numFmtId="4" fontId="35" fillId="0" borderId="0" xfId="0" applyNumberFormat="1" applyFont="1" applyFill="1" applyAlignment="1" applyProtection="1">
      <alignment horizontal="right" vertical="top"/>
      <protection locked="0"/>
    </xf>
    <xf numFmtId="4" fontId="35" fillId="0" borderId="0" xfId="0" applyNumberFormat="1" applyFont="1" applyFill="1" applyProtection="1">
      <protection locked="0"/>
    </xf>
    <xf numFmtId="4" fontId="35" fillId="0" borderId="0" xfId="0" applyNumberFormat="1" applyFont="1" applyFill="1" applyAlignment="1" applyProtection="1">
      <alignment vertical="top"/>
      <protection locked="0"/>
    </xf>
    <xf numFmtId="4" fontId="35" fillId="20" borderId="0" xfId="0" applyNumberFormat="1" applyFont="1" applyFill="1" applyAlignment="1" applyProtection="1">
      <alignment vertical="top"/>
      <protection locked="0"/>
    </xf>
    <xf numFmtId="4" fontId="35" fillId="20" borderId="0" xfId="0" applyNumberFormat="1" applyFont="1" applyFill="1" applyAlignment="1" applyProtection="1">
      <protection locked="0"/>
    </xf>
    <xf numFmtId="4" fontId="35" fillId="0" borderId="0" xfId="0" applyNumberFormat="1" applyFont="1" applyFill="1" applyAlignment="1" applyProtection="1">
      <protection locked="0"/>
    </xf>
    <xf numFmtId="4" fontId="35" fillId="0" borderId="0" xfId="0" applyNumberFormat="1" applyFont="1" applyAlignment="1" applyProtection="1">
      <alignment horizontal="right"/>
      <protection locked="0"/>
    </xf>
    <xf numFmtId="167" fontId="11" fillId="0" borderId="0" xfId="0" applyNumberFormat="1" applyFont="1" applyFill="1" applyAlignment="1" applyProtection="1">
      <alignment vertical="top"/>
      <protection locked="0"/>
    </xf>
    <xf numFmtId="0" fontId="11" fillId="0" borderId="0" xfId="0" applyFont="1" applyAlignment="1" applyProtection="1">
      <alignment vertical="top"/>
      <protection locked="0"/>
    </xf>
    <xf numFmtId="167" fontId="11" fillId="20" borderId="0" xfId="0" applyNumberFormat="1" applyFont="1" applyFill="1" applyAlignment="1" applyProtection="1">
      <alignment vertical="top"/>
      <protection locked="0"/>
    </xf>
    <xf numFmtId="0" fontId="19" fillId="0" borderId="0" xfId="0" applyNumberFormat="1" applyFont="1" applyBorder="1" applyAlignment="1" applyProtection="1">
      <alignment horizontal="justify" vertical="top" wrapText="1"/>
      <protection locked="0"/>
    </xf>
    <xf numFmtId="4" fontId="13" fillId="20" borderId="0" xfId="45" applyNumberFormat="1" applyFont="1" applyFill="1" applyAlignment="1" applyProtection="1">
      <alignment vertical="top" wrapText="1"/>
      <protection locked="0"/>
    </xf>
    <xf numFmtId="4" fontId="13" fillId="20" borderId="0" xfId="45" applyNumberFormat="1" applyFont="1" applyFill="1" applyProtection="1">
      <protection locked="0"/>
    </xf>
    <xf numFmtId="4" fontId="13" fillId="20" borderId="0" xfId="45" applyNumberFormat="1" applyFont="1" applyFill="1" applyAlignment="1" applyProtection="1">
      <alignment wrapText="1"/>
      <protection locked="0"/>
    </xf>
    <xf numFmtId="4" fontId="13" fillId="21" borderId="0" xfId="45" applyNumberFormat="1" applyFont="1" applyFill="1" applyAlignment="1" applyProtection="1">
      <alignment wrapText="1"/>
      <protection locked="0"/>
    </xf>
    <xf numFmtId="4" fontId="13" fillId="21" borderId="0" xfId="45" applyNumberFormat="1" applyFont="1" applyFill="1" applyProtection="1">
      <protection locked="0"/>
    </xf>
    <xf numFmtId="166" fontId="11" fillId="21" borderId="0" xfId="0" applyNumberFormat="1" applyFont="1" applyFill="1" applyAlignment="1" applyProtection="1">
      <alignment horizontal="right" vertical="top"/>
      <protection locked="0"/>
    </xf>
    <xf numFmtId="0" fontId="4" fillId="20" borderId="0" xfId="0" applyFont="1" applyFill="1" applyAlignment="1" applyProtection="1">
      <alignment vertical="top"/>
      <protection locked="0"/>
    </xf>
    <xf numFmtId="0" fontId="11" fillId="0" borderId="0" xfId="0" applyNumberFormat="1" applyFont="1" applyAlignment="1" applyProtection="1">
      <alignment vertical="top"/>
      <protection locked="0"/>
    </xf>
    <xf numFmtId="49" fontId="26" fillId="0" borderId="0" xfId="54" applyNumberFormat="1" applyFont="1" applyFill="1" applyBorder="1" applyAlignment="1" applyProtection="1">
      <alignment horizontal="left" vertical="top" wrapText="1"/>
      <protection locked="0"/>
    </xf>
    <xf numFmtId="49" fontId="19" fillId="0" borderId="0" xfId="54" applyNumberFormat="1" applyFont="1" applyFill="1" applyBorder="1" applyAlignment="1" applyProtection="1">
      <alignment horizontal="left" vertical="top" wrapText="1"/>
      <protection locked="0"/>
    </xf>
    <xf numFmtId="49" fontId="19" fillId="0" borderId="0" xfId="69" applyNumberFormat="1" applyFont="1" applyFill="1" applyBorder="1" applyAlignment="1" applyProtection="1">
      <alignment horizontal="left" vertical="top" wrapText="1"/>
      <protection locked="0"/>
    </xf>
    <xf numFmtId="0" fontId="8" fillId="0" borderId="0" xfId="0" quotePrefix="1" applyNumberFormat="1" applyFont="1" applyBorder="1" applyAlignment="1" applyProtection="1">
      <alignment horizontal="justify" vertical="top" wrapText="1"/>
      <protection locked="0"/>
    </xf>
    <xf numFmtId="0" fontId="6" fillId="0" borderId="0" xfId="0" applyFont="1" applyBorder="1" applyAlignment="1">
      <alignment horizontal="left" vertical="top"/>
    </xf>
    <xf numFmtId="0" fontId="6" fillId="0" borderId="0" xfId="0" applyFont="1" applyBorder="1" applyAlignment="1">
      <alignment horizontal="left" vertical="top" wrapText="1"/>
    </xf>
    <xf numFmtId="0" fontId="6" fillId="0" borderId="0" xfId="0" applyFont="1" applyBorder="1" applyAlignment="1">
      <alignment horizontal="left"/>
    </xf>
    <xf numFmtId="0" fontId="6" fillId="0" borderId="5" xfId="0" applyFont="1" applyBorder="1" applyAlignment="1">
      <alignment horizontal="left"/>
    </xf>
    <xf numFmtId="0" fontId="38" fillId="18" borderId="21" xfId="0" applyNumberFormat="1" applyFont="1" applyFill="1" applyBorder="1" applyAlignment="1">
      <alignment horizontal="left" vertical="top" wrapText="1"/>
    </xf>
    <xf numFmtId="0" fontId="23" fillId="0" borderId="0" xfId="0" applyFont="1" applyFill="1" applyBorder="1" applyAlignment="1">
      <alignment wrapText="1"/>
    </xf>
    <xf numFmtId="4" fontId="76" fillId="20" borderId="0" xfId="0" applyNumberFormat="1" applyFont="1" applyFill="1" applyAlignment="1">
      <alignment horizontal="right" vertical="top"/>
    </xf>
    <xf numFmtId="4" fontId="35" fillId="20" borderId="0" xfId="45" applyNumberFormat="1" applyFont="1" applyFill="1" applyAlignment="1">
      <alignment vertical="top"/>
    </xf>
    <xf numFmtId="4" fontId="35" fillId="21" borderId="0" xfId="45" applyNumberFormat="1" applyFont="1" applyFill="1" applyAlignment="1">
      <alignment vertical="top"/>
    </xf>
    <xf numFmtId="4" fontId="13" fillId="0" borderId="0" xfId="45" applyNumberFormat="1" applyFont="1"/>
    <xf numFmtId="4" fontId="13" fillId="0" borderId="0" xfId="45" applyNumberFormat="1" applyFont="1" applyProtection="1">
      <protection locked="0"/>
    </xf>
    <xf numFmtId="0" fontId="9" fillId="0" borderId="8" xfId="0" applyFont="1" applyBorder="1" applyAlignment="1">
      <alignment horizontal="center" vertical="center"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6" fillId="0" borderId="0" xfId="0" applyFont="1" applyBorder="1" applyAlignment="1">
      <alignment horizontal="left" vertical="top"/>
    </xf>
    <xf numFmtId="0" fontId="6" fillId="0" borderId="0" xfId="0" applyFont="1" applyBorder="1" applyAlignment="1">
      <alignment horizontal="left" vertical="top"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0" xfId="0" applyFont="1" applyBorder="1" applyAlignment="1">
      <alignment horizontal="left"/>
    </xf>
    <xf numFmtId="0" fontId="6" fillId="0" borderId="5" xfId="0" applyFont="1" applyBorder="1" applyAlignment="1">
      <alignment horizontal="left"/>
    </xf>
    <xf numFmtId="0" fontId="6" fillId="0" borderId="6" xfId="0" applyFont="1" applyBorder="1" applyAlignment="1">
      <alignment horizontal="left"/>
    </xf>
    <xf numFmtId="0" fontId="6" fillId="0" borderId="5" xfId="0" applyFont="1" applyBorder="1" applyAlignment="1">
      <alignment vertical="top" wrapText="1"/>
    </xf>
    <xf numFmtId="0" fontId="6" fillId="0" borderId="6" xfId="0" applyFont="1" applyBorder="1" applyAlignment="1">
      <alignment vertical="top" wrapText="1"/>
    </xf>
    <xf numFmtId="0" fontId="44" fillId="0" borderId="0" xfId="0" applyFont="1" applyFill="1" applyBorder="1" applyAlignment="1">
      <alignment horizontal="left" vertical="top" wrapText="1"/>
    </xf>
    <xf numFmtId="0" fontId="45" fillId="0" borderId="0" xfId="0" applyFont="1" applyFill="1" applyBorder="1" applyAlignment="1">
      <alignment horizontal="left" vertical="top" wrapText="1"/>
    </xf>
    <xf numFmtId="0" fontId="23" fillId="0" borderId="15" xfId="0" applyFont="1" applyFill="1" applyBorder="1" applyAlignment="1">
      <alignment horizontal="justify" vertical="top" wrapText="1"/>
    </xf>
    <xf numFmtId="0" fontId="23" fillId="0" borderId="0" xfId="0" applyFont="1" applyFill="1" applyBorder="1" applyAlignment="1"/>
    <xf numFmtId="0" fontId="23" fillId="0" borderId="19" xfId="0" applyFont="1" applyFill="1" applyBorder="1" applyAlignment="1"/>
    <xf numFmtId="0" fontId="23" fillId="0" borderId="16" xfId="0" applyFont="1" applyFill="1" applyBorder="1" applyAlignment="1">
      <alignment horizontal="justify" vertical="top" wrapText="1"/>
    </xf>
    <xf numFmtId="0" fontId="23" fillId="0" borderId="4" xfId="0" applyFont="1" applyFill="1" applyBorder="1" applyAlignment="1"/>
    <xf numFmtId="0" fontId="23" fillId="0" borderId="20" xfId="0" applyFont="1" applyFill="1" applyBorder="1" applyAlignment="1"/>
    <xf numFmtId="0" fontId="28" fillId="18" borderId="7" xfId="57" applyFont="1" applyFill="1" applyBorder="1" applyAlignment="1"/>
    <xf numFmtId="0" fontId="28" fillId="18" borderId="5" xfId="57" applyFont="1" applyFill="1" applyBorder="1" applyAlignment="1"/>
    <xf numFmtId="0" fontId="28" fillId="18" borderId="6" xfId="57" applyFont="1" applyFill="1" applyBorder="1" applyAlignment="1"/>
    <xf numFmtId="0" fontId="20" fillId="0" borderId="14" xfId="0" applyFont="1" applyFill="1" applyBorder="1" applyAlignment="1">
      <alignment horizontal="justify" vertical="top" wrapText="1"/>
    </xf>
    <xf numFmtId="0" fontId="23" fillId="0" borderId="17" xfId="0" applyFont="1" applyFill="1" applyBorder="1" applyAlignment="1"/>
    <xf numFmtId="0" fontId="23" fillId="0" borderId="18" xfId="0" applyFont="1" applyFill="1" applyBorder="1" applyAlignment="1"/>
    <xf numFmtId="0" fontId="23" fillId="0" borderId="15" xfId="0" applyFont="1" applyFill="1" applyBorder="1" applyAlignment="1">
      <alignment horizontal="left" vertical="top" wrapText="1"/>
    </xf>
    <xf numFmtId="0" fontId="23" fillId="0" borderId="0" xfId="0" applyFont="1" applyFill="1" applyBorder="1" applyAlignment="1">
      <alignment horizontal="left"/>
    </xf>
    <xf numFmtId="0" fontId="23" fillId="0" borderId="19" xfId="0" applyFont="1" applyFill="1" applyBorder="1" applyAlignment="1">
      <alignment horizontal="left"/>
    </xf>
    <xf numFmtId="0" fontId="23" fillId="0" borderId="16" xfId="0" applyFont="1" applyFill="1" applyBorder="1" applyAlignment="1">
      <alignment horizontal="left" vertical="top" wrapText="1"/>
    </xf>
    <xf numFmtId="0" fontId="23" fillId="0" borderId="4" xfId="0" applyFont="1" applyFill="1" applyBorder="1" applyAlignment="1">
      <alignment horizontal="left"/>
    </xf>
    <xf numFmtId="0" fontId="23" fillId="0" borderId="20" xfId="0" applyFont="1" applyFill="1" applyBorder="1" applyAlignment="1">
      <alignment horizontal="left"/>
    </xf>
    <xf numFmtId="0" fontId="20" fillId="0" borderId="14" xfId="0" applyFont="1" applyFill="1" applyBorder="1" applyAlignment="1">
      <alignment horizontal="left" vertical="top" wrapText="1"/>
    </xf>
    <xf numFmtId="0" fontId="23" fillId="0" borderId="17" xfId="0" applyFont="1" applyFill="1" applyBorder="1" applyAlignment="1">
      <alignment horizontal="left"/>
    </xf>
    <xf numFmtId="0" fontId="23" fillId="0" borderId="18" xfId="0" applyFont="1" applyFill="1" applyBorder="1" applyAlignment="1">
      <alignment horizontal="left"/>
    </xf>
    <xf numFmtId="0" fontId="20" fillId="0" borderId="15" xfId="0" applyFont="1" applyFill="1" applyBorder="1" applyAlignment="1">
      <alignment horizontal="left" vertical="top" wrapText="1"/>
    </xf>
    <xf numFmtId="0" fontId="23" fillId="0" borderId="16" xfId="0" applyFont="1" applyFill="1" applyBorder="1" applyAlignment="1" applyProtection="1">
      <alignment horizontal="justify" vertical="top" wrapText="1"/>
    </xf>
    <xf numFmtId="0" fontId="23" fillId="0" borderId="4" xfId="0" applyFont="1" applyFill="1" applyBorder="1" applyAlignment="1" applyProtection="1">
      <alignment wrapText="1"/>
    </xf>
    <xf numFmtId="0" fontId="23" fillId="0" borderId="20" xfId="0" applyFont="1" applyFill="1" applyBorder="1" applyAlignment="1" applyProtection="1">
      <alignment wrapText="1"/>
    </xf>
    <xf numFmtId="0" fontId="20" fillId="0" borderId="14" xfId="0" applyFont="1" applyFill="1" applyBorder="1" applyAlignment="1" applyProtection="1">
      <alignment horizontal="justify" vertical="top" wrapText="1"/>
    </xf>
    <xf numFmtId="0" fontId="23" fillId="0" borderId="17" xfId="0" applyFont="1" applyFill="1" applyBorder="1" applyAlignment="1" applyProtection="1">
      <alignment wrapText="1"/>
    </xf>
    <xf numFmtId="0" fontId="23" fillId="0" borderId="18" xfId="0" applyFont="1" applyFill="1" applyBorder="1" applyAlignment="1" applyProtection="1">
      <alignment wrapText="1"/>
    </xf>
    <xf numFmtId="0" fontId="23" fillId="0" borderId="15" xfId="0" applyFont="1" applyFill="1" applyBorder="1" applyAlignment="1" applyProtection="1">
      <alignment horizontal="justify" vertical="top" wrapText="1"/>
    </xf>
    <xf numFmtId="0" fontId="23" fillId="0" borderId="0" xfId="0" applyFont="1" applyFill="1" applyBorder="1" applyAlignment="1" applyProtection="1">
      <alignment wrapText="1"/>
    </xf>
    <xf numFmtId="0" fontId="23" fillId="0" borderId="19" xfId="0" applyFont="1" applyFill="1" applyBorder="1" applyAlignment="1" applyProtection="1">
      <alignment wrapText="1"/>
    </xf>
    <xf numFmtId="0" fontId="23" fillId="0" borderId="16" xfId="70" applyFont="1" applyFill="1" applyBorder="1" applyAlignment="1">
      <alignment horizontal="left" vertical="top" wrapText="1"/>
    </xf>
    <xf numFmtId="0" fontId="23" fillId="0" borderId="4" xfId="70" applyFont="1" applyFill="1" applyBorder="1" applyAlignment="1">
      <alignment horizontal="left" vertical="top" wrapText="1"/>
    </xf>
    <xf numFmtId="0" fontId="23" fillId="0" borderId="20" xfId="70" applyFont="1" applyFill="1" applyBorder="1" applyAlignment="1">
      <alignment horizontal="left" vertical="top" wrapText="1"/>
    </xf>
    <xf numFmtId="0" fontId="23" fillId="0" borderId="15" xfId="70" applyFont="1" applyFill="1" applyBorder="1" applyAlignment="1">
      <alignment horizontal="left" vertical="top" wrapText="1"/>
    </xf>
    <xf numFmtId="0" fontId="23" fillId="0" borderId="0" xfId="70" applyFont="1" applyFill="1" applyBorder="1" applyAlignment="1">
      <alignment horizontal="left" vertical="top" wrapText="1"/>
    </xf>
    <xf numFmtId="0" fontId="23" fillId="0" borderId="19" xfId="70" applyFont="1" applyFill="1" applyBorder="1" applyAlignment="1">
      <alignment horizontal="left" vertical="top" wrapText="1"/>
    </xf>
    <xf numFmtId="0" fontId="74" fillId="0" borderId="0" xfId="0" applyFont="1" applyAlignment="1">
      <alignment horizontal="left" vertical="top" wrapText="1"/>
    </xf>
    <xf numFmtId="0" fontId="23" fillId="0" borderId="0" xfId="0" applyFont="1" applyFill="1" applyBorder="1" applyAlignment="1">
      <alignment horizontal="justify" vertical="top"/>
    </xf>
    <xf numFmtId="0" fontId="23" fillId="0" borderId="19" xfId="0" applyFont="1" applyFill="1" applyBorder="1" applyAlignment="1">
      <alignment horizontal="justify" vertical="top"/>
    </xf>
    <xf numFmtId="0" fontId="23" fillId="0" borderId="15" xfId="0" quotePrefix="1" applyFont="1" applyFill="1" applyBorder="1" applyAlignment="1">
      <alignment horizontal="justify" vertical="top" wrapText="1"/>
    </xf>
    <xf numFmtId="0" fontId="48" fillId="0" borderId="16" xfId="0" applyFont="1" applyFill="1" applyBorder="1" applyAlignment="1">
      <alignment horizontal="justify" vertical="top" wrapText="1"/>
    </xf>
    <xf numFmtId="0" fontId="48" fillId="0" borderId="4" xfId="0" applyFont="1" applyFill="1" applyBorder="1" applyAlignment="1">
      <alignment horizontal="justify" vertical="top" wrapText="1"/>
    </xf>
    <xf numFmtId="0" fontId="48" fillId="0" borderId="20" xfId="0" applyFont="1" applyFill="1" applyBorder="1" applyAlignment="1">
      <alignment horizontal="justify" vertical="top" wrapText="1"/>
    </xf>
    <xf numFmtId="0" fontId="23" fillId="0" borderId="14" xfId="0" applyFont="1" applyFill="1" applyBorder="1" applyAlignment="1">
      <alignment horizontal="justify" vertical="top" wrapText="1"/>
    </xf>
    <xf numFmtId="0" fontId="23" fillId="0" borderId="4" xfId="0" applyFont="1" applyFill="1" applyBorder="1" applyAlignment="1">
      <alignment horizontal="justify" vertical="top" wrapText="1"/>
    </xf>
    <xf numFmtId="0" fontId="23" fillId="0" borderId="20" xfId="0" applyFont="1" applyFill="1" applyBorder="1" applyAlignment="1">
      <alignment horizontal="justify" vertical="top" wrapText="1"/>
    </xf>
    <xf numFmtId="0" fontId="68" fillId="0" borderId="15" xfId="0" applyFont="1" applyFill="1" applyBorder="1" applyAlignment="1">
      <alignment horizontal="justify" vertical="top" wrapText="1"/>
    </xf>
    <xf numFmtId="0" fontId="68" fillId="0" borderId="0" xfId="0" applyFont="1" applyFill="1" applyBorder="1" applyAlignment="1">
      <alignment horizontal="justify" vertical="top"/>
    </xf>
    <xf numFmtId="0" fontId="68" fillId="0" borderId="19" xfId="0" applyFont="1" applyFill="1" applyBorder="1" applyAlignment="1">
      <alignment horizontal="justify" vertical="top"/>
    </xf>
    <xf numFmtId="0" fontId="47" fillId="0" borderId="7" xfId="0" applyFont="1" applyFill="1" applyBorder="1" applyAlignment="1">
      <alignment horizontal="justify" vertical="top" wrapText="1"/>
    </xf>
    <xf numFmtId="0" fontId="47" fillId="0" borderId="5" xfId="0" applyFont="1" applyFill="1" applyBorder="1" applyAlignment="1">
      <alignment horizontal="justify" vertical="top"/>
    </xf>
    <xf numFmtId="0" fontId="47" fillId="0" borderId="6" xfId="0" applyFont="1" applyFill="1" applyBorder="1" applyAlignment="1">
      <alignment horizontal="justify" vertical="top"/>
    </xf>
    <xf numFmtId="0" fontId="38" fillId="18" borderId="21" xfId="0" applyNumberFormat="1" applyFont="1" applyFill="1" applyBorder="1" applyAlignment="1">
      <alignment horizontal="left" vertical="top" wrapText="1"/>
    </xf>
    <xf numFmtId="0" fontId="75" fillId="0" borderId="0" xfId="0" applyFont="1" applyAlignment="1">
      <alignment horizontal="left" vertical="top" wrapText="1"/>
    </xf>
    <xf numFmtId="0" fontId="66" fillId="0" borderId="0" xfId="0" applyFont="1" applyAlignment="1">
      <alignment horizontal="left" vertical="top" wrapText="1"/>
    </xf>
    <xf numFmtId="0" fontId="31" fillId="0" borderId="14" xfId="0" applyFont="1" applyFill="1" applyBorder="1" applyAlignment="1">
      <alignment horizontal="justify" vertical="top" wrapText="1"/>
    </xf>
    <xf numFmtId="0" fontId="33" fillId="0" borderId="17" xfId="0" applyFont="1" applyFill="1" applyBorder="1" applyAlignment="1">
      <alignment horizontal="justify" vertical="top" wrapText="1"/>
    </xf>
    <xf numFmtId="0" fontId="33" fillId="0" borderId="18" xfId="0" applyFont="1" applyFill="1" applyBorder="1" applyAlignment="1">
      <alignment horizontal="justify" vertical="top" wrapText="1"/>
    </xf>
    <xf numFmtId="3" fontId="23" fillId="0" borderId="15" xfId="0" applyNumberFormat="1" applyFont="1" applyFill="1" applyBorder="1" applyAlignment="1">
      <alignment horizontal="justify" vertical="top" wrapText="1"/>
    </xf>
    <xf numFmtId="0" fontId="23" fillId="0" borderId="0" xfId="0" applyFont="1" applyFill="1" applyBorder="1" applyAlignment="1">
      <alignment wrapText="1"/>
    </xf>
    <xf numFmtId="0" fontId="23" fillId="0" borderId="19" xfId="0" applyFont="1" applyFill="1" applyBorder="1" applyAlignment="1">
      <alignment wrapText="1"/>
    </xf>
    <xf numFmtId="3" fontId="23" fillId="0" borderId="16" xfId="0" applyNumberFormat="1" applyFont="1" applyFill="1" applyBorder="1" applyAlignment="1">
      <alignment horizontal="justify" vertical="top" wrapText="1"/>
    </xf>
    <xf numFmtId="0" fontId="23" fillId="0" borderId="4" xfId="0" applyFont="1" applyFill="1" applyBorder="1" applyAlignment="1">
      <alignment wrapText="1"/>
    </xf>
    <xf numFmtId="0" fontId="23" fillId="0" borderId="20" xfId="0" applyFont="1" applyFill="1" applyBorder="1" applyAlignment="1">
      <alignment wrapText="1"/>
    </xf>
    <xf numFmtId="0" fontId="30" fillId="0" borderId="14" xfId="0" applyFont="1" applyFill="1" applyBorder="1" applyAlignment="1">
      <alignment horizontal="justify" vertical="top" wrapText="1"/>
    </xf>
    <xf numFmtId="0" fontId="23" fillId="0" borderId="17" xfId="0" applyFont="1" applyFill="1" applyBorder="1" applyAlignment="1">
      <alignment horizontal="justify" vertical="top" wrapText="1"/>
    </xf>
    <xf numFmtId="0" fontId="23" fillId="0" borderId="18" xfId="0" applyFont="1" applyFill="1" applyBorder="1" applyAlignment="1">
      <alignment horizontal="justify" vertical="top" wrapText="1"/>
    </xf>
    <xf numFmtId="0" fontId="23" fillId="0" borderId="0" xfId="0" applyFont="1" applyFill="1" applyBorder="1" applyAlignment="1">
      <alignment horizontal="justify" vertical="top" wrapText="1"/>
    </xf>
    <xf numFmtId="0" fontId="23" fillId="0" borderId="19" xfId="0" applyFont="1" applyFill="1" applyBorder="1" applyAlignment="1">
      <alignment horizontal="justify" vertical="top" wrapText="1"/>
    </xf>
    <xf numFmtId="0" fontId="23" fillId="0" borderId="14" xfId="0" applyFont="1" applyBorder="1" applyAlignment="1">
      <alignment horizontal="left" vertical="center" wrapText="1"/>
    </xf>
    <xf numFmtId="0" fontId="23" fillId="0" borderId="17" xfId="0" applyFont="1" applyBorder="1" applyAlignment="1">
      <alignment horizontal="left" vertical="center" wrapText="1"/>
    </xf>
    <xf numFmtId="0" fontId="23" fillId="0" borderId="18" xfId="0" applyFont="1" applyBorder="1" applyAlignment="1">
      <alignment horizontal="left" vertical="center" wrapText="1"/>
    </xf>
    <xf numFmtId="0" fontId="23" fillId="0" borderId="15" xfId="0" applyFont="1" applyBorder="1" applyAlignment="1">
      <alignment vertical="top" wrapText="1"/>
    </xf>
    <xf numFmtId="0" fontId="20" fillId="0" borderId="0" xfId="0" applyFont="1" applyBorder="1" applyAlignment="1">
      <alignment vertical="top" wrapText="1"/>
    </xf>
    <xf numFmtId="0" fontId="20" fillId="0" borderId="19" xfId="0" applyFont="1" applyBorder="1" applyAlignment="1">
      <alignment vertical="top" wrapText="1"/>
    </xf>
    <xf numFmtId="0" fontId="23" fillId="0" borderId="16" xfId="0" applyFont="1" applyBorder="1" applyAlignment="1">
      <alignment vertical="top" wrapText="1"/>
    </xf>
    <xf numFmtId="0" fontId="20" fillId="0" borderId="4" xfId="0" applyFont="1" applyBorder="1" applyAlignment="1">
      <alignment vertical="top" wrapText="1"/>
    </xf>
    <xf numFmtId="0" fontId="20" fillId="0" borderId="20" xfId="0" applyFont="1" applyBorder="1" applyAlignment="1">
      <alignment vertical="top" wrapText="1"/>
    </xf>
    <xf numFmtId="0" fontId="76" fillId="20" borderId="0" xfId="0" applyNumberFormat="1" applyFont="1" applyFill="1" applyAlignment="1">
      <alignment horizontal="right" vertical="top"/>
    </xf>
    <xf numFmtId="167" fontId="8" fillId="20" borderId="0" xfId="0" applyNumberFormat="1" applyFont="1" applyFill="1" applyAlignment="1" applyProtection="1">
      <alignment vertical="top"/>
      <protection locked="0"/>
    </xf>
    <xf numFmtId="166" fontId="8" fillId="20" borderId="0" xfId="0" applyNumberFormat="1" applyFont="1" applyFill="1" applyAlignment="1">
      <alignment horizontal="right" vertical="top"/>
    </xf>
  </cellXfs>
  <cellStyles count="84">
    <cellStyle name="20 % – Poudarek1 2" xfId="1"/>
    <cellStyle name="20 % – Poudarek2 2" xfId="2"/>
    <cellStyle name="20 % – Poudarek3 2" xfId="3"/>
    <cellStyle name="20 % – Poudarek4 2" xfId="4"/>
    <cellStyle name="20 % – Poudarek5 2" xfId="5"/>
    <cellStyle name="20 % – Poudarek6 2" xfId="6"/>
    <cellStyle name="20% - Accent1" xfId="7"/>
    <cellStyle name="20% - Accent2" xfId="8"/>
    <cellStyle name="20% - Accent3" xfId="9"/>
    <cellStyle name="20% - Accent4" xfId="10"/>
    <cellStyle name="20% - Accent5" xfId="11"/>
    <cellStyle name="20% - Accent6" xfId="12"/>
    <cellStyle name="40 % – Poudarek1 2" xfId="13"/>
    <cellStyle name="40 % – Poudarek2 2" xfId="14"/>
    <cellStyle name="40 % – Poudarek3 2" xfId="15"/>
    <cellStyle name="40 % – Poudarek4 2" xfId="16"/>
    <cellStyle name="40 % – Poudarek5 2" xfId="17"/>
    <cellStyle name="40 % – Poudarek6 2" xfId="18"/>
    <cellStyle name="40% - Accent1" xfId="19"/>
    <cellStyle name="40% - Accent2" xfId="20"/>
    <cellStyle name="40% - Accent3" xfId="21"/>
    <cellStyle name="40% - Accent4" xfId="22"/>
    <cellStyle name="40% - Accent5" xfId="23"/>
    <cellStyle name="40% - Accent6" xfId="24"/>
    <cellStyle name="60 % – Poudarek1 2" xfId="25"/>
    <cellStyle name="60 % – Poudarek2 2" xfId="26"/>
    <cellStyle name="60 % – Poudarek3 2" xfId="27"/>
    <cellStyle name="60 % – Poudarek4 2" xfId="28"/>
    <cellStyle name="60 % – Poudarek5 2" xfId="29"/>
    <cellStyle name="60 % – Poudarek6 2" xfId="30"/>
    <cellStyle name="60% - Accent1" xfId="31"/>
    <cellStyle name="60% - Accent2" xfId="32"/>
    <cellStyle name="60% - Accent3" xfId="33"/>
    <cellStyle name="60% - Accent4" xfId="34"/>
    <cellStyle name="60% - Accent5" xfId="35"/>
    <cellStyle name="60% - Accent6" xfId="36"/>
    <cellStyle name="Comma 2" xfId="37"/>
    <cellStyle name="Dobro 2" xfId="38"/>
    <cellStyle name="Excel Built-in Normal" xfId="39"/>
    <cellStyle name="Excel Built-in Normal 2" xfId="40"/>
    <cellStyle name="Good" xfId="41"/>
    <cellStyle name="Izhod 2" xfId="42"/>
    <cellStyle name="Naslov 1 1" xfId="43"/>
    <cellStyle name="Naslov 5" xfId="44"/>
    <cellStyle name="Navadno" xfId="0" builtinId="0"/>
    <cellStyle name="Navadno 2" xfId="45"/>
    <cellStyle name="Navadno 2 2" xfId="46"/>
    <cellStyle name="Navadno 2 2 2" xfId="47"/>
    <cellStyle name="Navadno 2 2 2 2" xfId="48"/>
    <cellStyle name="Navadno 2 3" xfId="49"/>
    <cellStyle name="Navadno 3" xfId="50"/>
    <cellStyle name="Navadno 3 2" xfId="51"/>
    <cellStyle name="Navadno 3 3" xfId="52"/>
    <cellStyle name="Navadno 4" xfId="53"/>
    <cellStyle name="Navadno 5" xfId="54"/>
    <cellStyle name="Navadno 6" xfId="55"/>
    <cellStyle name="Navadno 7" xfId="56"/>
    <cellStyle name="Navadno_List1" xfId="57"/>
    <cellStyle name="Navadno_SBRadovljica" xfId="58"/>
    <cellStyle name="Normal 2" xfId="59"/>
    <cellStyle name="Normal 2 2" xfId="60"/>
    <cellStyle name="Normal 3 2" xfId="61"/>
    <cellStyle name="Normal 43" xfId="62"/>
    <cellStyle name="Normal 44" xfId="63"/>
    <cellStyle name="Normal 45" xfId="64"/>
    <cellStyle name="Normal 46" xfId="65"/>
    <cellStyle name="Normal 47" xfId="66"/>
    <cellStyle name="Normal 48" xfId="67"/>
    <cellStyle name="Normal_Artikli brez cen" xfId="68"/>
    <cellStyle name="Normal_LMSA05P" xfId="69"/>
    <cellStyle name="Normal_tesarska dela - streha" xfId="70"/>
    <cellStyle name="Odstotek 2" xfId="71"/>
    <cellStyle name="Odstotek 2 2" xfId="72"/>
    <cellStyle name="Odstotek 2 3" xfId="73"/>
    <cellStyle name="Odstotek 2 3 2" xfId="74"/>
    <cellStyle name="Odstotek 2 3 3" xfId="75"/>
    <cellStyle name="Odstotek 2 4" xfId="76"/>
    <cellStyle name="Odstotek 2 4 2" xfId="77"/>
    <cellStyle name="Opozorilo 2" xfId="78"/>
    <cellStyle name="Output" xfId="79"/>
    <cellStyle name="Style 1" xfId="80"/>
    <cellStyle name="Title" xfId="81"/>
    <cellStyle name="Vejica 2" xfId="82"/>
    <cellStyle name="Warning Text" xfId="8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CCCCC"/>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view="pageBreakPreview" topLeftCell="A16" zoomScale="130" zoomScaleSheetLayoutView="130" workbookViewId="0">
      <selection activeCell="O29" sqref="O29"/>
    </sheetView>
  </sheetViews>
  <sheetFormatPr defaultColWidth="9.140625" defaultRowHeight="16.5" x14ac:dyDescent="0.3"/>
  <cols>
    <col min="1" max="1" width="15.140625" style="2" customWidth="1"/>
    <col min="2" max="2" width="12.5703125" style="2" customWidth="1"/>
    <col min="3" max="4" width="9.140625" style="2"/>
    <col min="5" max="5" width="38.140625" style="2" customWidth="1"/>
    <col min="6" max="16384" width="9.140625" style="2"/>
  </cols>
  <sheetData>
    <row r="1" spans="1:14" ht="17.25" thickBot="1" x14ac:dyDescent="0.35">
      <c r="A1"/>
      <c r="B1"/>
      <c r="C1"/>
      <c r="D1"/>
      <c r="E1"/>
      <c r="F1"/>
      <c r="G1"/>
      <c r="H1"/>
      <c r="I1"/>
      <c r="J1"/>
      <c r="K1"/>
      <c r="L1"/>
      <c r="M1"/>
      <c r="N1"/>
    </row>
    <row r="2" spans="1:14" ht="17.25" customHeight="1" x14ac:dyDescent="0.3">
      <c r="A2" s="503" t="s">
        <v>0</v>
      </c>
      <c r="B2" s="504"/>
      <c r="C2" s="504"/>
      <c r="D2" s="504"/>
      <c r="E2" s="505"/>
      <c r="F2"/>
      <c r="G2"/>
      <c r="H2"/>
      <c r="I2"/>
      <c r="J2"/>
      <c r="K2"/>
      <c r="L2"/>
      <c r="M2"/>
      <c r="N2"/>
    </row>
    <row r="3" spans="1:14" ht="17.25" customHeight="1" thickBot="1" x14ac:dyDescent="0.35">
      <c r="A3" s="506"/>
      <c r="B3" s="507"/>
      <c r="C3" s="507"/>
      <c r="D3" s="507"/>
      <c r="E3" s="508"/>
      <c r="F3"/>
      <c r="G3"/>
      <c r="H3"/>
      <c r="I3"/>
      <c r="J3"/>
      <c r="K3"/>
      <c r="L3"/>
      <c r="M3"/>
      <c r="N3"/>
    </row>
    <row r="4" spans="1:14" ht="19.5" customHeight="1" x14ac:dyDescent="0.3">
      <c r="A4" s="171"/>
      <c r="B4" s="171"/>
      <c r="C4" s="171"/>
      <c r="D4" s="171"/>
      <c r="E4" s="171"/>
      <c r="F4"/>
      <c r="G4"/>
      <c r="H4"/>
      <c r="I4"/>
      <c r="J4"/>
      <c r="K4"/>
      <c r="L4"/>
      <c r="M4"/>
      <c r="N4"/>
    </row>
    <row r="5" spans="1:14" x14ac:dyDescent="0.3">
      <c r="A5"/>
      <c r="B5"/>
      <c r="C5"/>
      <c r="D5"/>
      <c r="E5"/>
      <c r="F5"/>
      <c r="G5"/>
      <c r="H5"/>
      <c r="I5"/>
      <c r="J5"/>
      <c r="K5" s="509"/>
      <c r="L5" s="509"/>
      <c r="M5" s="509"/>
      <c r="N5" s="509"/>
    </row>
    <row r="6" spans="1:14" ht="16.5" customHeight="1" x14ac:dyDescent="0.3">
      <c r="A6" s="41" t="s">
        <v>1</v>
      </c>
      <c r="B6" s="158" t="s">
        <v>2</v>
      </c>
      <c r="C6" s="158"/>
      <c r="D6" s="158"/>
      <c r="E6" s="159"/>
      <c r="F6"/>
      <c r="G6"/>
      <c r="H6"/>
      <c r="I6"/>
      <c r="J6"/>
      <c r="K6" s="509"/>
      <c r="L6" s="509"/>
      <c r="M6" s="509"/>
      <c r="N6" s="509"/>
    </row>
    <row r="7" spans="1:14" x14ac:dyDescent="0.3">
      <c r="A7" s="42"/>
      <c r="B7" s="494" t="s">
        <v>3</v>
      </c>
      <c r="C7" s="494"/>
      <c r="D7" s="494"/>
      <c r="E7" s="160"/>
      <c r="F7"/>
      <c r="G7"/>
      <c r="H7"/>
      <c r="I7"/>
      <c r="J7"/>
      <c r="K7" s="509"/>
      <c r="L7" s="509"/>
      <c r="M7" s="509"/>
      <c r="N7" s="509"/>
    </row>
    <row r="8" spans="1:14" x14ac:dyDescent="0.3">
      <c r="A8" s="43"/>
      <c r="B8" s="161" t="s">
        <v>4</v>
      </c>
      <c r="C8" s="161"/>
      <c r="D8" s="161"/>
      <c r="E8" s="162"/>
      <c r="F8"/>
      <c r="G8"/>
      <c r="H8"/>
      <c r="I8"/>
      <c r="J8"/>
      <c r="K8"/>
      <c r="L8"/>
      <c r="M8"/>
      <c r="N8"/>
    </row>
    <row r="9" spans="1:14" ht="16.5" customHeight="1" x14ac:dyDescent="0.3">
      <c r="A9" s="16"/>
      <c r="B9" s="494"/>
      <c r="C9" s="494"/>
      <c r="D9" s="494"/>
      <c r="E9" s="494"/>
      <c r="F9"/>
      <c r="G9"/>
      <c r="H9"/>
      <c r="I9"/>
      <c r="J9"/>
      <c r="K9" s="510"/>
      <c r="L9" s="510"/>
      <c r="M9" s="510"/>
      <c r="N9" s="510"/>
    </row>
    <row r="11" spans="1:14" ht="16.5" customHeight="1" x14ac:dyDescent="0.3">
      <c r="A11" s="163" t="s">
        <v>5</v>
      </c>
      <c r="B11" s="511" t="s">
        <v>6</v>
      </c>
      <c r="C11" s="511"/>
      <c r="D11" s="511"/>
      <c r="E11" s="512"/>
      <c r="F11"/>
      <c r="G11"/>
      <c r="H11"/>
      <c r="I11"/>
      <c r="J11"/>
      <c r="K11" s="513"/>
      <c r="L11" s="513"/>
      <c r="M11" s="513"/>
      <c r="N11" s="513"/>
    </row>
    <row r="12" spans="1:14" x14ac:dyDescent="0.3">
      <c r="A12" s="167"/>
      <c r="B12" s="493"/>
      <c r="C12" s="493"/>
      <c r="D12" s="493"/>
      <c r="E12" s="493"/>
      <c r="F12"/>
      <c r="G12"/>
      <c r="H12"/>
      <c r="I12"/>
      <c r="J12"/>
      <c r="K12"/>
      <c r="L12"/>
      <c r="M12"/>
      <c r="N12"/>
    </row>
    <row r="13" spans="1:14" x14ac:dyDescent="0.3">
      <c r="A13"/>
      <c r="B13"/>
      <c r="C13"/>
      <c r="D13"/>
      <c r="E13"/>
      <c r="F13"/>
      <c r="G13"/>
      <c r="H13"/>
      <c r="I13"/>
      <c r="J13"/>
      <c r="K13" s="509"/>
      <c r="L13" s="509"/>
      <c r="M13" s="509"/>
      <c r="N13" s="509"/>
    </row>
    <row r="14" spans="1:14" ht="15.75" customHeight="1" x14ac:dyDescent="0.3">
      <c r="A14" s="27" t="s">
        <v>7</v>
      </c>
      <c r="B14" s="514" t="s">
        <v>8</v>
      </c>
      <c r="C14" s="514"/>
      <c r="D14" s="514"/>
      <c r="E14" s="515"/>
      <c r="F14"/>
      <c r="G14"/>
      <c r="H14"/>
      <c r="I14"/>
      <c r="J14"/>
      <c r="K14" s="509"/>
      <c r="L14" s="509"/>
      <c r="M14" s="509"/>
      <c r="N14" s="509"/>
    </row>
    <row r="15" spans="1:14" x14ac:dyDescent="0.3">
      <c r="A15" s="16"/>
      <c r="B15" s="494"/>
      <c r="C15" s="494"/>
      <c r="D15" s="494"/>
      <c r="E15" s="494"/>
      <c r="F15"/>
      <c r="G15"/>
      <c r="H15"/>
      <c r="I15"/>
      <c r="J15"/>
      <c r="K15" s="509"/>
      <c r="L15" s="509"/>
      <c r="M15" s="509"/>
      <c r="N15" s="509"/>
    </row>
    <row r="16" spans="1:14" x14ac:dyDescent="0.3">
      <c r="A16" s="16"/>
      <c r="B16" s="494"/>
      <c r="C16" s="494"/>
      <c r="D16" s="494"/>
      <c r="E16" s="494"/>
      <c r="F16"/>
      <c r="G16"/>
      <c r="H16"/>
      <c r="I16"/>
      <c r="J16"/>
      <c r="K16" s="492"/>
      <c r="L16" s="492"/>
      <c r="M16" s="492"/>
      <c r="N16" s="492"/>
    </row>
    <row r="17" spans="1:14" x14ac:dyDescent="0.3">
      <c r="A17" s="27" t="s">
        <v>9</v>
      </c>
      <c r="B17" s="514" t="s">
        <v>10</v>
      </c>
      <c r="C17" s="514"/>
      <c r="D17" s="514"/>
      <c r="E17" s="515"/>
      <c r="F17"/>
      <c r="G17"/>
      <c r="H17"/>
      <c r="I17"/>
      <c r="J17"/>
      <c r="K17" s="509"/>
      <c r="L17" s="509"/>
      <c r="M17" s="509"/>
      <c r="N17" s="509"/>
    </row>
    <row r="18" spans="1:14" x14ac:dyDescent="0.3">
      <c r="A18" s="16"/>
      <c r="B18" s="494"/>
      <c r="C18" s="494"/>
      <c r="D18" s="494"/>
      <c r="E18" s="494"/>
      <c r="F18"/>
      <c r="G18"/>
      <c r="H18"/>
      <c r="I18"/>
      <c r="J18"/>
      <c r="K18" s="492"/>
      <c r="L18" s="492"/>
      <c r="M18" s="492"/>
      <c r="N18" s="492"/>
    </row>
    <row r="19" spans="1:14" x14ac:dyDescent="0.3">
      <c r="A19"/>
      <c r="B19" s="46"/>
      <c r="C19"/>
      <c r="D19"/>
      <c r="E19"/>
      <c r="F19"/>
      <c r="G19"/>
      <c r="H19"/>
      <c r="I19"/>
      <c r="J19"/>
      <c r="K19"/>
      <c r="L19"/>
      <c r="M19"/>
      <c r="N19"/>
    </row>
    <row r="20" spans="1:14" x14ac:dyDescent="0.3">
      <c r="A20" s="172" t="s">
        <v>11</v>
      </c>
      <c r="B20" s="158" t="s">
        <v>12</v>
      </c>
      <c r="C20" s="173"/>
      <c r="D20" s="173"/>
      <c r="E20" s="174"/>
      <c r="F20" s="20"/>
      <c r="G20" s="20"/>
      <c r="H20" s="20"/>
      <c r="I20" s="20"/>
      <c r="J20" s="20"/>
      <c r="K20" s="20"/>
      <c r="L20" s="20"/>
      <c r="M20" s="20"/>
      <c r="N20" s="20"/>
    </row>
    <row r="21" spans="1:14" ht="18" customHeight="1" x14ac:dyDescent="0.3">
      <c r="A21" s="175"/>
      <c r="B21" s="494" t="s">
        <v>13</v>
      </c>
      <c r="C21" s="23"/>
      <c r="D21" s="23"/>
      <c r="E21" s="176"/>
      <c r="F21" s="20"/>
      <c r="G21" s="20"/>
      <c r="H21" s="20"/>
      <c r="I21" s="20"/>
      <c r="J21" s="20"/>
      <c r="K21" s="20"/>
      <c r="L21" s="20"/>
      <c r="M21" s="20"/>
      <c r="N21" s="20"/>
    </row>
    <row r="22" spans="1:14" x14ac:dyDescent="0.3">
      <c r="A22" s="177"/>
      <c r="B22" s="161" t="s">
        <v>14</v>
      </c>
      <c r="C22" s="178"/>
      <c r="D22" s="178"/>
      <c r="E22" s="179"/>
      <c r="F22" s="20"/>
      <c r="G22" s="20"/>
      <c r="H22" s="20"/>
      <c r="I22" s="20"/>
      <c r="J22" s="20"/>
      <c r="K22" s="20"/>
      <c r="L22" s="20"/>
      <c r="M22" s="20"/>
      <c r="N22" s="20"/>
    </row>
    <row r="23" spans="1:14" x14ac:dyDescent="0.3">
      <c r="A23" s="23"/>
      <c r="B23" s="21"/>
      <c r="C23" s="23"/>
      <c r="D23" s="23"/>
      <c r="E23" s="23"/>
      <c r="F23" s="20"/>
      <c r="G23" s="20"/>
      <c r="H23" s="20"/>
      <c r="I23" s="20"/>
      <c r="J23" s="20"/>
      <c r="K23" s="20"/>
      <c r="L23" s="20"/>
      <c r="M23" s="20"/>
      <c r="N23" s="20"/>
    </row>
    <row r="24" spans="1:14" x14ac:dyDescent="0.3">
      <c r="A24" s="23"/>
      <c r="B24" s="21"/>
      <c r="C24" s="23"/>
      <c r="D24" s="23"/>
      <c r="E24" s="23"/>
      <c r="F24" s="20"/>
      <c r="G24" s="20"/>
      <c r="H24" s="20"/>
      <c r="I24" s="20"/>
      <c r="J24" s="20"/>
      <c r="K24" s="20"/>
      <c r="L24" s="20"/>
      <c r="M24" s="20"/>
      <c r="N24" s="20"/>
    </row>
    <row r="25" spans="1:14" ht="33" x14ac:dyDescent="0.3">
      <c r="A25" s="180" t="s">
        <v>15</v>
      </c>
      <c r="B25" s="183" t="s">
        <v>16</v>
      </c>
      <c r="C25" s="181"/>
      <c r="D25" s="181"/>
      <c r="E25" s="182"/>
      <c r="F25" s="20"/>
      <c r="G25" s="20"/>
      <c r="H25" s="20"/>
      <c r="I25" s="20"/>
      <c r="J25" s="20"/>
      <c r="K25" s="20"/>
      <c r="L25" s="20"/>
      <c r="M25" s="20"/>
      <c r="N25" s="20"/>
    </row>
    <row r="26" spans="1:14" x14ac:dyDescent="0.3">
      <c r="A26" s="16"/>
      <c r="B26" s="21"/>
      <c r="C26" s="16"/>
      <c r="D26" s="16"/>
      <c r="E26" s="16"/>
      <c r="F26"/>
      <c r="G26"/>
      <c r="H26"/>
      <c r="I26"/>
      <c r="J26"/>
      <c r="K26"/>
      <c r="L26"/>
      <c r="M26"/>
      <c r="N26"/>
    </row>
    <row r="27" spans="1:14" x14ac:dyDescent="0.3">
      <c r="A27" s="16"/>
      <c r="B27" s="21"/>
      <c r="C27" s="16"/>
      <c r="D27" s="16"/>
      <c r="E27" s="16"/>
      <c r="F27"/>
      <c r="G27"/>
      <c r="H27"/>
      <c r="I27"/>
      <c r="J27"/>
      <c r="K27"/>
      <c r="L27"/>
      <c r="M27"/>
      <c r="N27"/>
    </row>
    <row r="28" spans="1:14" x14ac:dyDescent="0.3">
      <c r="A28" s="169" t="s">
        <v>17</v>
      </c>
      <c r="B28" s="170" t="s">
        <v>18</v>
      </c>
      <c r="C28" s="165"/>
      <c r="D28" s="165"/>
      <c r="E28" s="166"/>
      <c r="F28"/>
      <c r="G28"/>
      <c r="H28"/>
      <c r="I28"/>
      <c r="J28"/>
      <c r="K28"/>
      <c r="L28"/>
      <c r="M28"/>
      <c r="N28"/>
    </row>
    <row r="29" spans="1:14" x14ac:dyDescent="0.3">
      <c r="A29" s="16"/>
      <c r="B29" s="21"/>
      <c r="C29" s="16"/>
      <c r="D29" s="16"/>
      <c r="E29" s="16"/>
      <c r="F29"/>
      <c r="G29"/>
      <c r="H29"/>
      <c r="I29"/>
      <c r="J29"/>
      <c r="K29"/>
      <c r="L29"/>
      <c r="M29"/>
      <c r="N29"/>
    </row>
    <row r="30" spans="1:14" x14ac:dyDescent="0.3">
      <c r="A30" s="16"/>
      <c r="B30" s="21"/>
      <c r="C30" s="16"/>
      <c r="D30" s="16"/>
      <c r="E30" s="16"/>
    </row>
    <row r="31" spans="1:14" x14ac:dyDescent="0.3">
      <c r="A31" s="27" t="s">
        <v>19</v>
      </c>
      <c r="B31" s="185" t="s">
        <v>20</v>
      </c>
      <c r="C31" s="495"/>
      <c r="D31" s="25"/>
      <c r="E31" s="164"/>
      <c r="F31"/>
      <c r="G31"/>
      <c r="H31"/>
      <c r="I31"/>
      <c r="J31"/>
      <c r="K31"/>
      <c r="L31"/>
      <c r="M31"/>
      <c r="N31"/>
    </row>
    <row r="32" spans="1:14" x14ac:dyDescent="0.3">
      <c r="A32" s="16"/>
      <c r="B32" s="168"/>
      <c r="C32" s="494"/>
      <c r="D32" s="16"/>
      <c r="E32" s="16"/>
      <c r="F32"/>
      <c r="G32"/>
      <c r="H32"/>
      <c r="I32"/>
      <c r="J32"/>
      <c r="K32"/>
      <c r="L32"/>
      <c r="M32"/>
      <c r="N32"/>
    </row>
    <row r="34" spans="1:5" x14ac:dyDescent="0.3">
      <c r="A34" s="16"/>
      <c r="B34" s="4" t="s">
        <v>21</v>
      </c>
      <c r="C34" s="494"/>
      <c r="D34" s="16"/>
      <c r="E34" s="16"/>
    </row>
    <row r="35" spans="1:5" x14ac:dyDescent="0.3">
      <c r="B35" s="184" t="s">
        <v>22</v>
      </c>
    </row>
    <row r="36" spans="1:5" x14ac:dyDescent="0.3">
      <c r="B36" s="184" t="s">
        <v>23</v>
      </c>
    </row>
  </sheetData>
  <sheetProtection selectLockedCells="1" selectUnlockedCells="1"/>
  <mergeCells count="13">
    <mergeCell ref="B11:E11"/>
    <mergeCell ref="K11:N11"/>
    <mergeCell ref="K13:N13"/>
    <mergeCell ref="B17:E17"/>
    <mergeCell ref="K17:N17"/>
    <mergeCell ref="B14:E14"/>
    <mergeCell ref="K14:N14"/>
    <mergeCell ref="K15:N15"/>
    <mergeCell ref="A2:E3"/>
    <mergeCell ref="K5:N5"/>
    <mergeCell ref="K6:N6"/>
    <mergeCell ref="K7:N7"/>
    <mergeCell ref="K9:N9"/>
  </mergeCells>
  <pageMargins left="0.98425196850393704" right="0.59055118110236227" top="0.74803149606299213" bottom="0.74803149606299213" header="0.51181102362204722" footer="0.51181102362204722"/>
  <pageSetup paperSize="9" scale="98"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6"/>
  <sheetViews>
    <sheetView view="pageBreakPreview" topLeftCell="A163" zoomScale="130" zoomScaleSheetLayoutView="130" workbookViewId="0">
      <selection activeCell="G169" sqref="G169"/>
    </sheetView>
  </sheetViews>
  <sheetFormatPr defaultColWidth="9.140625" defaultRowHeight="16.5" x14ac:dyDescent="0.3"/>
  <cols>
    <col min="1" max="1" width="7.140625" style="8" customWidth="1"/>
    <col min="2" max="2" width="23.7109375" style="15" customWidth="1"/>
    <col min="3" max="3" width="14.42578125" style="15" customWidth="1"/>
    <col min="4" max="4" width="23" style="15" bestFit="1" customWidth="1"/>
    <col min="5" max="5" width="8.28515625" style="2" customWidth="1"/>
    <col min="6" max="6" width="9.7109375" style="223" customWidth="1"/>
    <col min="7" max="7" width="12.42578125" style="225" customWidth="1"/>
    <col min="8" max="8" width="13.28515625" style="2" customWidth="1"/>
    <col min="9" max="13" width="9.140625" style="2"/>
    <col min="14" max="14" width="7.140625" style="2" customWidth="1"/>
    <col min="15" max="16384" width="9.140625" style="2"/>
  </cols>
  <sheetData>
    <row r="1" spans="1:8" ht="19.5" thickBot="1" x14ac:dyDescent="0.35">
      <c r="A1" s="1" t="s">
        <v>305</v>
      </c>
      <c r="B1" s="156" t="s">
        <v>35</v>
      </c>
      <c r="C1" s="156"/>
      <c r="D1" s="156"/>
      <c r="E1" s="9"/>
      <c r="F1" s="216"/>
      <c r="G1" s="224"/>
      <c r="H1" s="9"/>
    </row>
    <row r="2" spans="1:8" ht="22.5" customHeight="1" thickTop="1" x14ac:dyDescent="0.3">
      <c r="A2"/>
      <c r="B2"/>
      <c r="C2"/>
      <c r="D2"/>
      <c r="E2"/>
      <c r="F2" s="219"/>
      <c r="H2"/>
    </row>
    <row r="3" spans="1:8" customFormat="1" x14ac:dyDescent="0.25">
      <c r="A3" s="3" t="s">
        <v>306</v>
      </c>
      <c r="B3" s="150" t="s">
        <v>383</v>
      </c>
      <c r="C3" s="150"/>
      <c r="D3" s="150"/>
      <c r="F3" s="219"/>
      <c r="G3" s="225"/>
    </row>
    <row r="4" spans="1:8" s="104" customFormat="1" ht="14.25" customHeight="1" x14ac:dyDescent="0.3">
      <c r="A4" s="125"/>
      <c r="B4" s="130"/>
      <c r="C4" s="130"/>
      <c r="D4" s="130"/>
      <c r="E4" s="126"/>
      <c r="F4" s="220"/>
      <c r="G4" s="226"/>
      <c r="H4" s="126"/>
    </row>
    <row r="5" spans="1:8" s="104" customFormat="1" ht="12.75" x14ac:dyDescent="0.2">
      <c r="A5" s="86" t="s">
        <v>384</v>
      </c>
      <c r="B5" s="151"/>
      <c r="C5" s="151"/>
      <c r="D5" s="151"/>
      <c r="E5" s="88"/>
      <c r="F5" s="89"/>
      <c r="G5" s="227"/>
      <c r="H5" s="91"/>
    </row>
    <row r="6" spans="1:8" s="104" customFormat="1" ht="18.75" customHeight="1" x14ac:dyDescent="0.25">
      <c r="A6" s="564" t="s">
        <v>385</v>
      </c>
      <c r="B6" s="530"/>
      <c r="C6" s="530"/>
      <c r="D6" s="530"/>
      <c r="E6" s="530"/>
      <c r="F6" s="530"/>
      <c r="G6" s="530"/>
      <c r="H6" s="531"/>
    </row>
    <row r="7" spans="1:8" s="104" customFormat="1" ht="30" customHeight="1" x14ac:dyDescent="0.2">
      <c r="A7" s="520" t="s">
        <v>386</v>
      </c>
      <c r="B7" s="558"/>
      <c r="C7" s="558"/>
      <c r="D7" s="558"/>
      <c r="E7" s="558"/>
      <c r="F7" s="558"/>
      <c r="G7" s="558"/>
      <c r="H7" s="559"/>
    </row>
    <row r="8" spans="1:8" s="104" customFormat="1" ht="21.75" customHeight="1" x14ac:dyDescent="0.2">
      <c r="A8" s="523" t="s">
        <v>387</v>
      </c>
      <c r="B8" s="565"/>
      <c r="C8" s="565"/>
      <c r="D8" s="565"/>
      <c r="E8" s="565"/>
      <c r="F8" s="565"/>
      <c r="G8" s="565"/>
      <c r="H8" s="566"/>
    </row>
    <row r="9" spans="1:8" s="104" customFormat="1" ht="48.75" customHeight="1" x14ac:dyDescent="0.2">
      <c r="A9" s="570" t="s">
        <v>388</v>
      </c>
      <c r="B9" s="571"/>
      <c r="C9" s="571"/>
      <c r="D9" s="571"/>
      <c r="E9" s="571"/>
      <c r="F9" s="571"/>
      <c r="G9" s="571"/>
      <c r="H9" s="572"/>
    </row>
    <row r="10" spans="1:8" s="104" customFormat="1" ht="63.75" customHeight="1" x14ac:dyDescent="0.2">
      <c r="A10" s="520" t="s">
        <v>389</v>
      </c>
      <c r="B10" s="558"/>
      <c r="C10" s="558"/>
      <c r="D10" s="558"/>
      <c r="E10" s="558"/>
      <c r="F10" s="558"/>
      <c r="G10" s="558"/>
      <c r="H10" s="559"/>
    </row>
    <row r="11" spans="1:8" s="104" customFormat="1" ht="13.5" customHeight="1" x14ac:dyDescent="0.2">
      <c r="A11" s="567" t="s">
        <v>390</v>
      </c>
      <c r="B11" s="568"/>
      <c r="C11" s="568"/>
      <c r="D11" s="568"/>
      <c r="E11" s="568"/>
      <c r="F11" s="568"/>
      <c r="G11" s="568"/>
      <c r="H11" s="569"/>
    </row>
    <row r="12" spans="1:8" s="104" customFormat="1" ht="13.5" customHeight="1" x14ac:dyDescent="0.2">
      <c r="A12" s="560" t="s">
        <v>391</v>
      </c>
      <c r="B12" s="558"/>
      <c r="C12" s="558"/>
      <c r="D12" s="558"/>
      <c r="E12" s="558"/>
      <c r="F12" s="558"/>
      <c r="G12" s="558"/>
      <c r="H12" s="559"/>
    </row>
    <row r="13" spans="1:8" s="104" customFormat="1" ht="47.25" customHeight="1" x14ac:dyDescent="0.2">
      <c r="A13" s="560" t="s">
        <v>392</v>
      </c>
      <c r="B13" s="558"/>
      <c r="C13" s="558"/>
      <c r="D13" s="558"/>
      <c r="E13" s="558"/>
      <c r="F13" s="558"/>
      <c r="G13" s="558"/>
      <c r="H13" s="559"/>
    </row>
    <row r="14" spans="1:8" s="104" customFormat="1" ht="13.5" customHeight="1" x14ac:dyDescent="0.2">
      <c r="A14" s="560" t="s">
        <v>393</v>
      </c>
      <c r="B14" s="558"/>
      <c r="C14" s="558"/>
      <c r="D14" s="558"/>
      <c r="E14" s="558"/>
      <c r="F14" s="558"/>
      <c r="G14" s="558"/>
      <c r="H14" s="559"/>
    </row>
    <row r="15" spans="1:8" s="104" customFormat="1" ht="13.5" customHeight="1" x14ac:dyDescent="0.2">
      <c r="A15" s="560" t="s">
        <v>394</v>
      </c>
      <c r="B15" s="558"/>
      <c r="C15" s="558"/>
      <c r="D15" s="558"/>
      <c r="E15" s="558"/>
      <c r="F15" s="558"/>
      <c r="G15" s="558"/>
      <c r="H15" s="559"/>
    </row>
    <row r="16" spans="1:8" s="104" customFormat="1" ht="13.5" customHeight="1" x14ac:dyDescent="0.2">
      <c r="A16" s="560" t="s">
        <v>395</v>
      </c>
      <c r="B16" s="558"/>
      <c r="C16" s="558"/>
      <c r="D16" s="558"/>
      <c r="E16" s="558"/>
      <c r="F16" s="558"/>
      <c r="G16" s="558"/>
      <c r="H16" s="559"/>
    </row>
    <row r="17" spans="1:8" s="104" customFormat="1" ht="13.5" customHeight="1" x14ac:dyDescent="0.2">
      <c r="A17" s="560" t="s">
        <v>396</v>
      </c>
      <c r="B17" s="558"/>
      <c r="C17" s="558"/>
      <c r="D17" s="558"/>
      <c r="E17" s="558"/>
      <c r="F17" s="558"/>
      <c r="G17" s="558"/>
      <c r="H17" s="559"/>
    </row>
    <row r="18" spans="1:8" s="104" customFormat="1" ht="13.5" customHeight="1" x14ac:dyDescent="0.2">
      <c r="A18" s="560" t="s">
        <v>397</v>
      </c>
      <c r="B18" s="558"/>
      <c r="C18" s="558"/>
      <c r="D18" s="558"/>
      <c r="E18" s="558"/>
      <c r="F18" s="558"/>
      <c r="G18" s="558"/>
      <c r="H18" s="559"/>
    </row>
    <row r="19" spans="1:8" s="104" customFormat="1" ht="18" customHeight="1" x14ac:dyDescent="0.2">
      <c r="A19" s="560" t="s">
        <v>398</v>
      </c>
      <c r="B19" s="558"/>
      <c r="C19" s="558"/>
      <c r="D19" s="558"/>
      <c r="E19" s="558"/>
      <c r="F19" s="558"/>
      <c r="G19" s="558"/>
      <c r="H19" s="559"/>
    </row>
    <row r="20" spans="1:8" s="104" customFormat="1" ht="13.5" customHeight="1" x14ac:dyDescent="0.2">
      <c r="A20" s="520" t="s">
        <v>399</v>
      </c>
      <c r="B20" s="558"/>
      <c r="C20" s="558"/>
      <c r="D20" s="558"/>
      <c r="E20" s="558"/>
      <c r="F20" s="558"/>
      <c r="G20" s="558"/>
      <c r="H20" s="559"/>
    </row>
    <row r="21" spans="1:8" s="104" customFormat="1" ht="13.5" customHeight="1" x14ac:dyDescent="0.2">
      <c r="A21" s="520" t="s">
        <v>400</v>
      </c>
      <c r="B21" s="558"/>
      <c r="C21" s="558"/>
      <c r="D21" s="558"/>
      <c r="E21" s="558"/>
      <c r="F21" s="558"/>
      <c r="G21" s="558"/>
      <c r="H21" s="559"/>
    </row>
    <row r="22" spans="1:8" s="104" customFormat="1" ht="13.5" customHeight="1" x14ac:dyDescent="0.2">
      <c r="A22" s="560" t="s">
        <v>401</v>
      </c>
      <c r="B22" s="558"/>
      <c r="C22" s="558"/>
      <c r="D22" s="558"/>
      <c r="E22" s="558"/>
      <c r="F22" s="558"/>
      <c r="G22" s="558"/>
      <c r="H22" s="559"/>
    </row>
    <row r="23" spans="1:8" s="104" customFormat="1" ht="75" customHeight="1" x14ac:dyDescent="0.2">
      <c r="A23" s="520" t="s">
        <v>402</v>
      </c>
      <c r="B23" s="558"/>
      <c r="C23" s="558"/>
      <c r="D23" s="558"/>
      <c r="E23" s="558"/>
      <c r="F23" s="558"/>
      <c r="G23" s="558"/>
      <c r="H23" s="559"/>
    </row>
    <row r="24" spans="1:8" s="104" customFormat="1" ht="64.5" customHeight="1" x14ac:dyDescent="0.2">
      <c r="A24" s="520" t="s">
        <v>403</v>
      </c>
      <c r="B24" s="558"/>
      <c r="C24" s="558"/>
      <c r="D24" s="558"/>
      <c r="E24" s="558"/>
      <c r="F24" s="558"/>
      <c r="G24" s="558"/>
      <c r="H24" s="559"/>
    </row>
    <row r="25" spans="1:8" s="104" customFormat="1" ht="13.5" customHeight="1" x14ac:dyDescent="0.2">
      <c r="A25" s="520" t="s">
        <v>404</v>
      </c>
      <c r="B25" s="558"/>
      <c r="C25" s="558"/>
      <c r="D25" s="558"/>
      <c r="E25" s="558"/>
      <c r="F25" s="558"/>
      <c r="G25" s="558"/>
      <c r="H25" s="559"/>
    </row>
    <row r="26" spans="1:8" s="104" customFormat="1" ht="13.5" customHeight="1" x14ac:dyDescent="0.2">
      <c r="A26" s="567" t="s">
        <v>405</v>
      </c>
      <c r="B26" s="568"/>
      <c r="C26" s="568"/>
      <c r="D26" s="568"/>
      <c r="E26" s="568"/>
      <c r="F26" s="568"/>
      <c r="G26" s="568"/>
      <c r="H26" s="569"/>
    </row>
    <row r="27" spans="1:8" s="104" customFormat="1" ht="47.25" customHeight="1" x14ac:dyDescent="0.2">
      <c r="A27" s="520" t="s">
        <v>406</v>
      </c>
      <c r="B27" s="558"/>
      <c r="C27" s="558"/>
      <c r="D27" s="558"/>
      <c r="E27" s="558"/>
      <c r="F27" s="558"/>
      <c r="G27" s="558"/>
      <c r="H27" s="559"/>
    </row>
    <row r="28" spans="1:8" s="104" customFormat="1" ht="87" customHeight="1" x14ac:dyDescent="0.2">
      <c r="A28" s="560" t="s">
        <v>407</v>
      </c>
      <c r="B28" s="558"/>
      <c r="C28" s="558"/>
      <c r="D28" s="558"/>
      <c r="E28" s="558"/>
      <c r="F28" s="558"/>
      <c r="G28" s="558"/>
      <c r="H28" s="559"/>
    </row>
    <row r="29" spans="1:8" s="104" customFormat="1" ht="31.5" customHeight="1" x14ac:dyDescent="0.2">
      <c r="A29" s="520" t="s">
        <v>408</v>
      </c>
      <c r="B29" s="558"/>
      <c r="C29" s="558"/>
      <c r="D29" s="558"/>
      <c r="E29" s="558"/>
      <c r="F29" s="558"/>
      <c r="G29" s="558"/>
      <c r="H29" s="559"/>
    </row>
    <row r="30" spans="1:8" ht="14.25" customHeight="1" x14ac:dyDescent="0.3">
      <c r="A30" s="561" t="s">
        <v>409</v>
      </c>
      <c r="B30" s="562"/>
      <c r="C30" s="562"/>
      <c r="D30" s="562"/>
      <c r="E30" s="562"/>
      <c r="F30" s="562"/>
      <c r="G30" s="562"/>
      <c r="H30" s="563"/>
    </row>
    <row r="31" spans="1:8" s="4" customFormat="1" x14ac:dyDescent="0.3">
      <c r="A31" s="149"/>
      <c r="B31" s="149"/>
      <c r="C31" s="149"/>
      <c r="D31" s="149"/>
      <c r="E31" s="149"/>
      <c r="F31" s="221"/>
      <c r="G31" s="228"/>
      <c r="H31" s="149"/>
    </row>
    <row r="32" spans="1:8" x14ac:dyDescent="0.3">
      <c r="A32" s="3"/>
      <c r="B32" s="68"/>
      <c r="C32" s="68"/>
      <c r="D32" s="68"/>
      <c r="E32"/>
      <c r="F32" s="219"/>
      <c r="H32"/>
    </row>
    <row r="33" spans="1:8" s="19" customFormat="1" ht="18.75" customHeight="1" thickBot="1" x14ac:dyDescent="0.35">
      <c r="A33" s="5"/>
      <c r="B33" s="152" t="s">
        <v>53</v>
      </c>
      <c r="C33" s="152"/>
      <c r="D33" s="69" t="s">
        <v>54</v>
      </c>
      <c r="E33" s="6" t="s">
        <v>55</v>
      </c>
      <c r="F33" s="222" t="s">
        <v>56</v>
      </c>
      <c r="G33" s="229" t="s">
        <v>57</v>
      </c>
      <c r="H33" s="6" t="s">
        <v>58</v>
      </c>
    </row>
    <row r="34" spans="1:8" s="19" customFormat="1" ht="21" customHeight="1" thickTop="1" x14ac:dyDescent="0.25">
      <c r="A34" s="231"/>
      <c r="B34" s="557" t="s">
        <v>410</v>
      </c>
      <c r="C34" s="557"/>
      <c r="D34" s="557"/>
      <c r="E34" s="557"/>
      <c r="F34" s="557"/>
      <c r="G34" s="557"/>
      <c r="H34" s="557"/>
    </row>
    <row r="35" spans="1:8" s="19" customFormat="1" ht="138.75" customHeight="1" x14ac:dyDescent="0.25">
      <c r="A35" s="231"/>
      <c r="B35" s="575" t="s">
        <v>411</v>
      </c>
      <c r="C35" s="575"/>
      <c r="D35" s="575"/>
      <c r="E35" s="575"/>
      <c r="F35" s="575"/>
      <c r="G35" s="575"/>
      <c r="H35" s="575"/>
    </row>
    <row r="36" spans="1:8" s="19" customFormat="1" ht="18.75" customHeight="1" x14ac:dyDescent="0.25">
      <c r="A36" s="231"/>
      <c r="B36" s="233"/>
      <c r="C36" s="233"/>
      <c r="D36" s="233"/>
      <c r="E36" s="233"/>
      <c r="F36" s="232"/>
      <c r="G36" s="232"/>
      <c r="H36" s="233"/>
    </row>
    <row r="37" spans="1:8" s="19" customFormat="1" ht="249" customHeight="1" x14ac:dyDescent="0.25">
      <c r="A37" s="231"/>
      <c r="B37" s="575" t="s">
        <v>412</v>
      </c>
      <c r="C37" s="575"/>
      <c r="D37" s="575"/>
      <c r="E37" s="575"/>
      <c r="F37" s="575"/>
      <c r="G37" s="575"/>
      <c r="H37" s="575"/>
    </row>
    <row r="38" spans="1:8" s="19" customFormat="1" ht="18.75" customHeight="1" x14ac:dyDescent="0.25">
      <c r="A38" s="231"/>
      <c r="B38" s="233"/>
      <c r="C38" s="233"/>
      <c r="D38" s="233"/>
      <c r="E38" s="233"/>
      <c r="F38" s="232"/>
      <c r="G38" s="232"/>
      <c r="H38" s="233"/>
    </row>
    <row r="39" spans="1:8" s="19" customFormat="1" ht="108.75" customHeight="1" x14ac:dyDescent="0.25">
      <c r="A39" s="231"/>
      <c r="B39" s="575" t="s">
        <v>413</v>
      </c>
      <c r="C39" s="575"/>
      <c r="D39" s="575"/>
      <c r="E39" s="575"/>
      <c r="F39" s="575"/>
      <c r="G39" s="575"/>
      <c r="H39" s="575"/>
    </row>
    <row r="40" spans="1:8" s="19" customFormat="1" ht="31.5" customHeight="1" x14ac:dyDescent="0.25">
      <c r="A40"/>
      <c r="B40" s="574" t="s">
        <v>414</v>
      </c>
      <c r="C40" s="574"/>
      <c r="D40" s="574"/>
      <c r="E40" s="574"/>
      <c r="F40" s="574"/>
      <c r="G40" s="574"/>
      <c r="H40" s="574"/>
    </row>
    <row r="41" spans="1:8" s="19" customFormat="1" ht="18.75" customHeight="1" x14ac:dyDescent="0.25">
      <c r="A41"/>
      <c r="B41"/>
      <c r="C41"/>
      <c r="D41"/>
      <c r="E41"/>
      <c r="F41" s="219"/>
      <c r="G41" s="225"/>
      <c r="H41"/>
    </row>
    <row r="42" spans="1:8" s="58" customFormat="1" ht="15" x14ac:dyDescent="0.25">
      <c r="A42"/>
      <c r="B42" s="153" t="s">
        <v>415</v>
      </c>
      <c r="C42" s="153"/>
      <c r="D42" s="453"/>
      <c r="E42"/>
      <c r="F42" s="219"/>
      <c r="G42" s="466"/>
      <c r="H42"/>
    </row>
    <row r="43" spans="1:8" s="58" customFormat="1" ht="4.5" customHeight="1" x14ac:dyDescent="0.25">
      <c r="A43"/>
      <c r="B43" s="154"/>
      <c r="C43" s="154"/>
      <c r="D43" s="454"/>
      <c r="E43"/>
      <c r="F43" s="219"/>
      <c r="G43" s="466"/>
      <c r="H43"/>
    </row>
    <row r="44" spans="1:8" s="58" customFormat="1" ht="12.75" x14ac:dyDescent="0.25">
      <c r="A44" s="57" t="s">
        <v>315</v>
      </c>
      <c r="B44" s="148" t="s">
        <v>416</v>
      </c>
      <c r="C44" s="148"/>
      <c r="D44" s="455"/>
      <c r="F44" s="122"/>
      <c r="G44" s="467"/>
    </row>
    <row r="45" spans="1:8" s="58" customFormat="1" ht="63.75" x14ac:dyDescent="0.25">
      <c r="A45"/>
      <c r="B45" s="236" t="s">
        <v>417</v>
      </c>
      <c r="C45" s="217" t="s">
        <v>418</v>
      </c>
      <c r="D45" s="456"/>
      <c r="E45" s="76" t="s">
        <v>222</v>
      </c>
      <c r="F45" s="77">
        <v>1</v>
      </c>
      <c r="G45" s="468">
        <v>0</v>
      </c>
      <c r="H45" s="78">
        <f>G45*F45</f>
        <v>0</v>
      </c>
    </row>
    <row r="46" spans="1:8" s="58" customFormat="1" ht="15" x14ac:dyDescent="0.25">
      <c r="A46"/>
      <c r="B46" s="215"/>
      <c r="C46" s="215"/>
      <c r="D46" s="457"/>
      <c r="E46" s="215"/>
      <c r="F46" s="219"/>
      <c r="G46" s="466"/>
      <c r="H46"/>
    </row>
    <row r="47" spans="1:8" s="58" customFormat="1" ht="12.75" x14ac:dyDescent="0.25">
      <c r="A47" s="57" t="s">
        <v>317</v>
      </c>
      <c r="B47" s="148" t="s">
        <v>419</v>
      </c>
      <c r="C47" s="148"/>
      <c r="D47" s="455"/>
      <c r="F47" s="122"/>
      <c r="G47" s="467"/>
    </row>
    <row r="48" spans="1:8" s="58" customFormat="1" ht="63.75" x14ac:dyDescent="0.25">
      <c r="A48"/>
      <c r="B48" s="236" t="s">
        <v>420</v>
      </c>
      <c r="C48" s="218" t="s">
        <v>421</v>
      </c>
      <c r="D48" s="458"/>
      <c r="E48" s="76" t="s">
        <v>222</v>
      </c>
      <c r="F48" s="77">
        <v>1</v>
      </c>
      <c r="G48" s="468">
        <v>0</v>
      </c>
      <c r="H48" s="78">
        <f>G48*F48</f>
        <v>0</v>
      </c>
    </row>
    <row r="49" spans="1:8" s="58" customFormat="1" ht="25.5" x14ac:dyDescent="0.25">
      <c r="A49"/>
      <c r="B49" s="236" t="s">
        <v>422</v>
      </c>
      <c r="C49" s="218" t="s">
        <v>423</v>
      </c>
      <c r="D49" s="458"/>
      <c r="E49" s="76" t="s">
        <v>222</v>
      </c>
      <c r="F49" s="77">
        <v>1</v>
      </c>
      <c r="G49" s="468">
        <v>0</v>
      </c>
      <c r="H49" s="78">
        <f>G49*F49</f>
        <v>0</v>
      </c>
    </row>
    <row r="50" spans="1:8" s="58" customFormat="1" ht="25.5" x14ac:dyDescent="0.25">
      <c r="A50" s="57"/>
      <c r="B50" s="236" t="s">
        <v>424</v>
      </c>
      <c r="C50" s="218" t="s">
        <v>425</v>
      </c>
      <c r="D50" s="458"/>
      <c r="E50" s="76" t="s">
        <v>222</v>
      </c>
      <c r="F50" s="77">
        <v>1</v>
      </c>
      <c r="G50" s="468">
        <v>0</v>
      </c>
      <c r="H50" s="78">
        <f>G50*F50</f>
        <v>0</v>
      </c>
    </row>
    <row r="51" spans="1:8" s="58" customFormat="1" ht="15" x14ac:dyDescent="0.25">
      <c r="A51"/>
      <c r="B51" s="155"/>
      <c r="C51" s="155"/>
      <c r="D51" s="459"/>
      <c r="E51"/>
      <c r="F51" s="219"/>
      <c r="G51" s="466"/>
      <c r="H51"/>
    </row>
    <row r="52" spans="1:8" s="58" customFormat="1" ht="15" x14ac:dyDescent="0.25">
      <c r="A52"/>
      <c r="B52" s="154"/>
      <c r="C52" s="154"/>
      <c r="D52" s="454"/>
      <c r="E52"/>
      <c r="F52" s="219"/>
      <c r="G52" s="466"/>
      <c r="H52"/>
    </row>
    <row r="53" spans="1:8" s="58" customFormat="1" ht="12.75" x14ac:dyDescent="0.25">
      <c r="A53" s="57"/>
      <c r="B53" s="153" t="s">
        <v>415</v>
      </c>
      <c r="C53" s="148"/>
      <c r="D53" s="455"/>
      <c r="E53" s="76"/>
      <c r="F53" s="77"/>
      <c r="G53" s="468"/>
      <c r="H53" s="78"/>
    </row>
    <row r="54" spans="1:8" s="58" customFormat="1" ht="4.5" customHeight="1" x14ac:dyDescent="0.25">
      <c r="A54"/>
      <c r="B54" s="154"/>
      <c r="C54" s="154"/>
      <c r="D54" s="454"/>
      <c r="E54"/>
      <c r="F54" s="219"/>
      <c r="G54" s="466"/>
      <c r="H54"/>
    </row>
    <row r="55" spans="1:8" s="58" customFormat="1" ht="12.75" x14ac:dyDescent="0.25">
      <c r="A55" s="57" t="s">
        <v>319</v>
      </c>
      <c r="B55" s="148" t="s">
        <v>416</v>
      </c>
      <c r="C55" s="148"/>
      <c r="D55" s="455"/>
      <c r="F55" s="122"/>
      <c r="G55" s="467"/>
    </row>
    <row r="56" spans="1:8" s="58" customFormat="1" ht="76.5" x14ac:dyDescent="0.25">
      <c r="A56" s="234"/>
      <c r="B56" s="236" t="s">
        <v>426</v>
      </c>
      <c r="C56" s="217" t="s">
        <v>418</v>
      </c>
      <c r="D56" s="456"/>
      <c r="E56" s="239" t="s">
        <v>222</v>
      </c>
      <c r="F56" s="256">
        <v>2</v>
      </c>
      <c r="G56" s="469">
        <v>0</v>
      </c>
      <c r="H56" s="78">
        <f t="shared" ref="H56:H68" si="0">G56*F56</f>
        <v>0</v>
      </c>
    </row>
    <row r="57" spans="1:8" s="58" customFormat="1" ht="15" x14ac:dyDescent="0.25">
      <c r="A57" s="235"/>
      <c r="B57" s="217" t="s">
        <v>427</v>
      </c>
      <c r="C57" s="217" t="s">
        <v>428</v>
      </c>
      <c r="D57" s="456"/>
      <c r="E57" s="239" t="s">
        <v>222</v>
      </c>
      <c r="F57" s="256">
        <v>1</v>
      </c>
      <c r="G57" s="469">
        <v>0</v>
      </c>
      <c r="H57" s="78">
        <f t="shared" si="0"/>
        <v>0</v>
      </c>
    </row>
    <row r="58" spans="1:8" s="58" customFormat="1" ht="15" x14ac:dyDescent="0.25">
      <c r="A58" s="235"/>
      <c r="B58" s="217" t="s">
        <v>429</v>
      </c>
      <c r="C58" s="217"/>
      <c r="D58" s="456"/>
      <c r="E58" s="239"/>
      <c r="F58" s="256"/>
      <c r="G58" s="469"/>
      <c r="H58" s="78"/>
    </row>
    <row r="59" spans="1:8" s="58" customFormat="1" ht="15" x14ac:dyDescent="0.25">
      <c r="A59" s="235"/>
      <c r="B59" s="217" t="s">
        <v>430</v>
      </c>
      <c r="C59" s="217" t="s">
        <v>431</v>
      </c>
      <c r="D59" s="456"/>
      <c r="E59" s="239" t="s">
        <v>222</v>
      </c>
      <c r="F59" s="256">
        <v>5</v>
      </c>
      <c r="G59" s="469">
        <v>0</v>
      </c>
      <c r="H59" s="78">
        <f t="shared" si="0"/>
        <v>0</v>
      </c>
    </row>
    <row r="60" spans="1:8" s="58" customFormat="1" ht="76.5" x14ac:dyDescent="0.25">
      <c r="A60" s="235"/>
      <c r="B60" s="257" t="s">
        <v>432</v>
      </c>
      <c r="C60" s="217"/>
      <c r="D60" s="456"/>
      <c r="E60" s="239"/>
      <c r="F60" s="256"/>
      <c r="G60" s="469"/>
      <c r="H60" s="78"/>
    </row>
    <row r="61" spans="1:8" s="58" customFormat="1" ht="15" x14ac:dyDescent="0.25">
      <c r="A61" s="235"/>
      <c r="B61" s="217" t="s">
        <v>433</v>
      </c>
      <c r="C61" s="217" t="s">
        <v>434</v>
      </c>
      <c r="D61" s="456"/>
      <c r="E61" s="239" t="s">
        <v>222</v>
      </c>
      <c r="F61" s="256">
        <v>1</v>
      </c>
      <c r="G61" s="469">
        <v>0</v>
      </c>
      <c r="H61" s="78">
        <f t="shared" si="0"/>
        <v>0</v>
      </c>
    </row>
    <row r="62" spans="1:8" s="58" customFormat="1" ht="76.5" x14ac:dyDescent="0.25">
      <c r="A62" s="235"/>
      <c r="B62" s="257" t="s">
        <v>432</v>
      </c>
      <c r="C62" s="217"/>
      <c r="D62" s="456"/>
      <c r="E62" s="239"/>
      <c r="F62" s="256"/>
      <c r="G62" s="469"/>
      <c r="H62" s="78"/>
    </row>
    <row r="63" spans="1:8" s="58" customFormat="1" ht="15" x14ac:dyDescent="0.25">
      <c r="A63" s="235"/>
      <c r="B63" s="217" t="s">
        <v>435</v>
      </c>
      <c r="C63" s="217" t="s">
        <v>436</v>
      </c>
      <c r="D63" s="456"/>
      <c r="E63" s="239" t="s">
        <v>222</v>
      </c>
      <c r="F63" s="256">
        <v>2</v>
      </c>
      <c r="G63" s="469">
        <v>0</v>
      </c>
      <c r="H63" s="78">
        <f t="shared" ref="H63" si="1">G63*F63</f>
        <v>0</v>
      </c>
    </row>
    <row r="64" spans="1:8" s="58" customFormat="1" ht="15" x14ac:dyDescent="0.25">
      <c r="A64" s="235"/>
      <c r="B64" s="217" t="s">
        <v>437</v>
      </c>
      <c r="C64" s="217" t="s">
        <v>438</v>
      </c>
      <c r="D64" s="456"/>
      <c r="E64" s="239" t="s">
        <v>222</v>
      </c>
      <c r="F64" s="256">
        <v>1</v>
      </c>
      <c r="G64" s="469">
        <v>0</v>
      </c>
      <c r="H64" s="78">
        <f t="shared" si="0"/>
        <v>0</v>
      </c>
    </row>
    <row r="65" spans="1:8" s="58" customFormat="1" ht="12.75" x14ac:dyDescent="0.25">
      <c r="A65" s="234"/>
      <c r="B65" s="217" t="s">
        <v>439</v>
      </c>
      <c r="C65" s="217" t="s">
        <v>440</v>
      </c>
      <c r="D65" s="456"/>
      <c r="E65" s="239" t="s">
        <v>222</v>
      </c>
      <c r="F65" s="256">
        <v>1</v>
      </c>
      <c r="G65" s="469">
        <v>0</v>
      </c>
      <c r="H65" s="78">
        <f t="shared" si="0"/>
        <v>0</v>
      </c>
    </row>
    <row r="66" spans="1:8" s="19" customFormat="1" ht="15" x14ac:dyDescent="0.25">
      <c r="A66" s="235"/>
      <c r="B66" s="217" t="s">
        <v>441</v>
      </c>
      <c r="C66" s="217" t="s">
        <v>442</v>
      </c>
      <c r="D66" s="456"/>
      <c r="E66" s="239" t="s">
        <v>222</v>
      </c>
      <c r="F66" s="256">
        <v>1</v>
      </c>
      <c r="G66" s="469">
        <v>0</v>
      </c>
      <c r="H66" s="78">
        <f t="shared" si="0"/>
        <v>0</v>
      </c>
    </row>
    <row r="67" spans="1:8" s="58" customFormat="1" ht="15" x14ac:dyDescent="0.25">
      <c r="A67" s="235"/>
      <c r="B67" s="217" t="s">
        <v>443</v>
      </c>
      <c r="C67" s="217" t="s">
        <v>444</v>
      </c>
      <c r="D67" s="456"/>
      <c r="E67" s="239" t="s">
        <v>222</v>
      </c>
      <c r="F67" s="256">
        <v>1</v>
      </c>
      <c r="G67" s="469">
        <v>0</v>
      </c>
      <c r="H67" s="78">
        <f t="shared" si="0"/>
        <v>0</v>
      </c>
    </row>
    <row r="68" spans="1:8" s="58" customFormat="1" ht="12.75" x14ac:dyDescent="0.25">
      <c r="A68" s="234"/>
      <c r="B68" s="217" t="s">
        <v>445</v>
      </c>
      <c r="C68" s="217" t="s">
        <v>446</v>
      </c>
      <c r="D68" s="456"/>
      <c r="E68" s="239" t="s">
        <v>222</v>
      </c>
      <c r="F68" s="256">
        <v>1</v>
      </c>
      <c r="G68" s="469">
        <v>0</v>
      </c>
      <c r="H68" s="78">
        <f t="shared" si="0"/>
        <v>0</v>
      </c>
    </row>
    <row r="69" spans="1:8" s="58" customFormat="1" ht="15" x14ac:dyDescent="0.25">
      <c r="A69" s="235"/>
      <c r="B69" s="258"/>
      <c r="C69" s="258"/>
      <c r="D69" s="460"/>
      <c r="E69" s="235"/>
      <c r="F69" s="259"/>
      <c r="G69" s="470"/>
      <c r="H69"/>
    </row>
    <row r="70" spans="1:8" s="58" customFormat="1" ht="25.5" x14ac:dyDescent="0.25">
      <c r="A70" s="234" t="s">
        <v>321</v>
      </c>
      <c r="B70" s="148" t="s">
        <v>447</v>
      </c>
      <c r="C70" s="148"/>
      <c r="D70" s="455"/>
      <c r="E70" s="254"/>
      <c r="F70" s="260"/>
      <c r="G70" s="471"/>
    </row>
    <row r="71" spans="1:8" s="58" customFormat="1" ht="12.75" x14ac:dyDescent="0.25">
      <c r="A71" s="234"/>
      <c r="B71" s="217" t="s">
        <v>448</v>
      </c>
      <c r="C71" s="217" t="s">
        <v>449</v>
      </c>
      <c r="D71" s="456"/>
      <c r="E71" s="239" t="s">
        <v>222</v>
      </c>
      <c r="F71" s="256">
        <v>4</v>
      </c>
      <c r="G71" s="469">
        <v>0</v>
      </c>
      <c r="H71" s="78">
        <f>G71*F71</f>
        <v>0</v>
      </c>
    </row>
    <row r="72" spans="1:8" s="58" customFormat="1" ht="15" x14ac:dyDescent="0.25">
      <c r="A72" s="235"/>
      <c r="B72" s="217" t="s">
        <v>450</v>
      </c>
      <c r="C72" s="217" t="s">
        <v>451</v>
      </c>
      <c r="D72" s="456"/>
      <c r="E72" s="239" t="s">
        <v>222</v>
      </c>
      <c r="F72" s="256">
        <v>1</v>
      </c>
      <c r="G72" s="469">
        <v>0</v>
      </c>
      <c r="H72" s="78">
        <f>G72*F72</f>
        <v>0</v>
      </c>
    </row>
    <row r="73" spans="1:8" s="58" customFormat="1" ht="15" x14ac:dyDescent="0.25">
      <c r="A73" s="235"/>
      <c r="B73" s="217" t="s">
        <v>429</v>
      </c>
      <c r="C73" s="217"/>
      <c r="D73" s="456"/>
      <c r="E73" s="239"/>
      <c r="F73" s="256"/>
      <c r="G73" s="469"/>
      <c r="H73" s="78"/>
    </row>
    <row r="74" spans="1:8" s="58" customFormat="1" ht="15" x14ac:dyDescent="0.25">
      <c r="A74" s="235"/>
      <c r="B74" s="217" t="s">
        <v>452</v>
      </c>
      <c r="C74" s="217" t="s">
        <v>453</v>
      </c>
      <c r="D74" s="456"/>
      <c r="E74" s="239" t="s">
        <v>222</v>
      </c>
      <c r="F74" s="256">
        <v>1</v>
      </c>
      <c r="G74" s="469">
        <v>0</v>
      </c>
      <c r="H74" s="78">
        <f>G74*F74</f>
        <v>0</v>
      </c>
    </row>
    <row r="75" spans="1:8" s="58" customFormat="1" ht="12.75" x14ac:dyDescent="0.25">
      <c r="A75" s="234"/>
      <c r="B75" s="217" t="s">
        <v>454</v>
      </c>
      <c r="C75" s="217" t="s">
        <v>455</v>
      </c>
      <c r="D75" s="456"/>
      <c r="E75" s="239" t="s">
        <v>222</v>
      </c>
      <c r="F75" s="256">
        <v>1</v>
      </c>
      <c r="G75" s="469">
        <v>0</v>
      </c>
      <c r="H75" s="78">
        <f>G75*F75</f>
        <v>0</v>
      </c>
    </row>
    <row r="76" spans="1:8" s="58" customFormat="1" ht="15" x14ac:dyDescent="0.25">
      <c r="A76" s="235"/>
      <c r="B76" s="217" t="s">
        <v>429</v>
      </c>
      <c r="C76" s="217"/>
      <c r="D76" s="456"/>
      <c r="E76" s="239"/>
      <c r="F76" s="256"/>
      <c r="G76" s="469"/>
      <c r="H76" s="78"/>
    </row>
    <row r="77" spans="1:8" s="58" customFormat="1" ht="15" x14ac:dyDescent="0.25">
      <c r="A77" s="235"/>
      <c r="B77" s="217" t="s">
        <v>456</v>
      </c>
      <c r="C77" s="217" t="s">
        <v>457</v>
      </c>
      <c r="D77" s="456"/>
      <c r="E77" s="239" t="s">
        <v>222</v>
      </c>
      <c r="F77" s="256">
        <v>1</v>
      </c>
      <c r="G77" s="469">
        <v>0</v>
      </c>
      <c r="H77" s="78">
        <f>G77*F77</f>
        <v>0</v>
      </c>
    </row>
    <row r="78" spans="1:8" s="58" customFormat="1" ht="15" x14ac:dyDescent="0.25">
      <c r="A78" s="235"/>
      <c r="B78" s="217" t="s">
        <v>429</v>
      </c>
      <c r="C78" s="217"/>
      <c r="D78" s="456"/>
      <c r="E78" s="239"/>
      <c r="F78" s="256"/>
      <c r="G78" s="469"/>
      <c r="H78" s="78"/>
    </row>
    <row r="79" spans="1:8" s="58" customFormat="1" ht="15" x14ac:dyDescent="0.25">
      <c r="A79" s="235"/>
      <c r="B79" s="261"/>
      <c r="C79" s="261"/>
      <c r="D79" s="461"/>
      <c r="E79" s="235"/>
      <c r="F79" s="259"/>
      <c r="G79" s="470"/>
      <c r="H79"/>
    </row>
    <row r="80" spans="1:8" s="58" customFormat="1" ht="25.5" x14ac:dyDescent="0.25">
      <c r="A80" s="234" t="s">
        <v>323</v>
      </c>
      <c r="B80" s="148" t="s">
        <v>458</v>
      </c>
      <c r="C80" s="148"/>
      <c r="D80" s="455"/>
      <c r="E80" s="254"/>
      <c r="F80" s="260"/>
      <c r="G80" s="471"/>
    </row>
    <row r="81" spans="1:8" s="58" customFormat="1" ht="15" x14ac:dyDescent="0.25">
      <c r="A81" s="235"/>
      <c r="B81" s="217" t="s">
        <v>459</v>
      </c>
      <c r="C81" s="217" t="s">
        <v>460</v>
      </c>
      <c r="D81" s="456"/>
      <c r="E81" s="239" t="s">
        <v>222</v>
      </c>
      <c r="F81" s="256">
        <v>1</v>
      </c>
      <c r="G81" s="470">
        <v>0</v>
      </c>
      <c r="H81" s="78">
        <f t="shared" ref="H81:H86" si="2">G81*F81</f>
        <v>0</v>
      </c>
    </row>
    <row r="82" spans="1:8" s="58" customFormat="1" ht="15" x14ac:dyDescent="0.25">
      <c r="A82" s="235"/>
      <c r="B82" s="217" t="s">
        <v>461</v>
      </c>
      <c r="C82" s="217" t="s">
        <v>460</v>
      </c>
      <c r="D82" s="456"/>
      <c r="E82" s="239" t="s">
        <v>222</v>
      </c>
      <c r="F82" s="256">
        <v>1</v>
      </c>
      <c r="G82" s="470">
        <v>0</v>
      </c>
      <c r="H82" s="78">
        <f t="shared" si="2"/>
        <v>0</v>
      </c>
    </row>
    <row r="83" spans="1:8" s="58" customFormat="1" ht="12.75" x14ac:dyDescent="0.25">
      <c r="A83" s="234"/>
      <c r="B83" s="217" t="s">
        <v>462</v>
      </c>
      <c r="C83" s="217" t="s">
        <v>463</v>
      </c>
      <c r="D83" s="456"/>
      <c r="E83" s="239" t="s">
        <v>222</v>
      </c>
      <c r="F83" s="256">
        <v>1</v>
      </c>
      <c r="G83" s="469">
        <v>0</v>
      </c>
      <c r="H83" s="78">
        <f t="shared" si="2"/>
        <v>0</v>
      </c>
    </row>
    <row r="84" spans="1:8" s="58" customFormat="1" ht="15" x14ac:dyDescent="0.25">
      <c r="A84" s="235"/>
      <c r="B84" s="217" t="s">
        <v>464</v>
      </c>
      <c r="C84" s="217" t="s">
        <v>465</v>
      </c>
      <c r="D84" s="456"/>
      <c r="E84" s="239" t="s">
        <v>222</v>
      </c>
      <c r="F84" s="256">
        <v>1</v>
      </c>
      <c r="G84" s="470">
        <v>0</v>
      </c>
      <c r="H84" s="78">
        <f t="shared" si="2"/>
        <v>0</v>
      </c>
    </row>
    <row r="85" spans="1:8" s="58" customFormat="1" ht="15" x14ac:dyDescent="0.25">
      <c r="A85" s="235"/>
      <c r="B85" s="217" t="s">
        <v>466</v>
      </c>
      <c r="C85" s="217" t="s">
        <v>467</v>
      </c>
      <c r="D85" s="456"/>
      <c r="E85" s="239" t="s">
        <v>222</v>
      </c>
      <c r="F85" s="256">
        <v>1</v>
      </c>
      <c r="G85" s="470">
        <v>0</v>
      </c>
      <c r="H85" s="78">
        <f t="shared" si="2"/>
        <v>0</v>
      </c>
    </row>
    <row r="86" spans="1:8" s="58" customFormat="1" ht="12.75" x14ac:dyDescent="0.25">
      <c r="A86" s="234"/>
      <c r="B86" s="217" t="s">
        <v>468</v>
      </c>
      <c r="C86" s="217" t="s">
        <v>425</v>
      </c>
      <c r="D86" s="456"/>
      <c r="E86" s="239" t="s">
        <v>222</v>
      </c>
      <c r="F86" s="256">
        <v>1</v>
      </c>
      <c r="G86" s="469">
        <v>0</v>
      </c>
      <c r="H86" s="78">
        <f t="shared" si="2"/>
        <v>0</v>
      </c>
    </row>
    <row r="87" spans="1:8" s="58" customFormat="1" ht="15" x14ac:dyDescent="0.25">
      <c r="A87" s="235"/>
      <c r="B87" s="258"/>
      <c r="C87" s="258"/>
      <c r="D87" s="460"/>
      <c r="E87" s="235"/>
      <c r="F87" s="259"/>
      <c r="G87" s="470"/>
      <c r="H87"/>
    </row>
    <row r="88" spans="1:8" s="58" customFormat="1" ht="25.5" x14ac:dyDescent="0.25">
      <c r="A88" s="234" t="s">
        <v>325</v>
      </c>
      <c r="B88" s="148" t="s">
        <v>469</v>
      </c>
      <c r="C88" s="148"/>
      <c r="D88" s="455"/>
      <c r="E88" s="254"/>
      <c r="F88" s="260"/>
      <c r="G88" s="471"/>
    </row>
    <row r="89" spans="1:8" s="58" customFormat="1" ht="12.75" x14ac:dyDescent="0.2">
      <c r="A89" s="234"/>
      <c r="B89" s="217" t="s">
        <v>470</v>
      </c>
      <c r="C89" s="217" t="s">
        <v>460</v>
      </c>
      <c r="D89" s="456"/>
      <c r="E89" s="239" t="s">
        <v>222</v>
      </c>
      <c r="F89" s="262">
        <v>1</v>
      </c>
      <c r="G89" s="470">
        <v>0</v>
      </c>
      <c r="H89" s="78">
        <f t="shared" ref="H89:H94" si="3">G89*F89</f>
        <v>0</v>
      </c>
    </row>
    <row r="90" spans="1:8" s="58" customFormat="1" ht="15" x14ac:dyDescent="0.25">
      <c r="A90" s="235"/>
      <c r="B90" s="217" t="s">
        <v>471</v>
      </c>
      <c r="C90" s="217" t="s">
        <v>460</v>
      </c>
      <c r="D90" s="456"/>
      <c r="E90" s="239" t="s">
        <v>222</v>
      </c>
      <c r="F90" s="262">
        <v>1</v>
      </c>
      <c r="G90" s="470">
        <v>0</v>
      </c>
      <c r="H90" s="78">
        <f t="shared" si="3"/>
        <v>0</v>
      </c>
    </row>
    <row r="91" spans="1:8" s="58" customFormat="1" ht="15" x14ac:dyDescent="0.25">
      <c r="A91" s="235"/>
      <c r="B91" s="217" t="s">
        <v>472</v>
      </c>
      <c r="C91" s="217" t="s">
        <v>463</v>
      </c>
      <c r="D91" s="456"/>
      <c r="E91" s="239" t="s">
        <v>222</v>
      </c>
      <c r="F91" s="262">
        <v>1</v>
      </c>
      <c r="G91" s="469">
        <v>0</v>
      </c>
      <c r="H91" s="78">
        <f t="shared" si="3"/>
        <v>0</v>
      </c>
    </row>
    <row r="92" spans="1:8" s="58" customFormat="1" ht="12.75" x14ac:dyDescent="0.2">
      <c r="A92" s="234"/>
      <c r="B92" s="217" t="s">
        <v>473</v>
      </c>
      <c r="C92" s="217" t="s">
        <v>465</v>
      </c>
      <c r="D92" s="456"/>
      <c r="E92" s="239" t="s">
        <v>222</v>
      </c>
      <c r="F92" s="262">
        <v>1</v>
      </c>
      <c r="G92" s="470">
        <v>0</v>
      </c>
      <c r="H92" s="78">
        <f t="shared" si="3"/>
        <v>0</v>
      </c>
    </row>
    <row r="93" spans="1:8" s="58" customFormat="1" ht="15" x14ac:dyDescent="0.25">
      <c r="A93" s="235"/>
      <c r="B93" s="217" t="s">
        <v>474</v>
      </c>
      <c r="C93" s="217" t="s">
        <v>425</v>
      </c>
      <c r="D93" s="456"/>
      <c r="E93" s="239" t="s">
        <v>222</v>
      </c>
      <c r="F93" s="262">
        <v>4</v>
      </c>
      <c r="G93" s="470">
        <v>0</v>
      </c>
      <c r="H93" s="78">
        <f t="shared" si="3"/>
        <v>0</v>
      </c>
    </row>
    <row r="94" spans="1:8" s="58" customFormat="1" ht="15" x14ac:dyDescent="0.25">
      <c r="A94" s="235"/>
      <c r="B94" s="217" t="s">
        <v>475</v>
      </c>
      <c r="C94" s="217" t="s">
        <v>425</v>
      </c>
      <c r="D94" s="456"/>
      <c r="E94" s="239" t="s">
        <v>222</v>
      </c>
      <c r="F94" s="256">
        <v>5</v>
      </c>
      <c r="G94" s="469">
        <v>0</v>
      </c>
      <c r="H94" s="78">
        <f t="shared" si="3"/>
        <v>0</v>
      </c>
    </row>
    <row r="95" spans="1:8" s="58" customFormat="1" ht="15" x14ac:dyDescent="0.25">
      <c r="A95" s="234"/>
      <c r="B95" s="148"/>
      <c r="C95" s="148"/>
      <c r="D95" s="455"/>
      <c r="E95" s="235"/>
      <c r="F95" s="259"/>
      <c r="G95" s="470"/>
      <c r="H95"/>
    </row>
    <row r="96" spans="1:8" s="58" customFormat="1" ht="38.25" x14ac:dyDescent="0.25">
      <c r="A96" s="234" t="s">
        <v>327</v>
      </c>
      <c r="B96" s="148" t="s">
        <v>476</v>
      </c>
      <c r="C96" s="148"/>
      <c r="D96" s="455"/>
      <c r="E96" s="254"/>
      <c r="F96" s="260"/>
      <c r="G96" s="471"/>
    </row>
    <row r="97" spans="1:9" s="58" customFormat="1" ht="15" x14ac:dyDescent="0.25">
      <c r="A97" s="235"/>
      <c r="B97" s="217" t="s">
        <v>477</v>
      </c>
      <c r="C97" s="217" t="s">
        <v>478</v>
      </c>
      <c r="D97" s="456"/>
      <c r="E97" s="239" t="s">
        <v>222</v>
      </c>
      <c r="F97" s="262">
        <v>1</v>
      </c>
      <c r="G97" s="470">
        <v>0</v>
      </c>
      <c r="H97" s="78">
        <f>G97*F97</f>
        <v>0</v>
      </c>
    </row>
    <row r="98" spans="1:9" s="58" customFormat="1" ht="12.75" x14ac:dyDescent="0.2">
      <c r="A98" s="234"/>
      <c r="B98" s="217" t="s">
        <v>479</v>
      </c>
      <c r="C98" s="217" t="s">
        <v>480</v>
      </c>
      <c r="D98" s="456"/>
      <c r="E98" s="239" t="s">
        <v>222</v>
      </c>
      <c r="F98" s="262">
        <v>1</v>
      </c>
      <c r="G98" s="470">
        <v>0</v>
      </c>
      <c r="H98" s="78">
        <f>G98*F98</f>
        <v>0</v>
      </c>
    </row>
    <row r="99" spans="1:9" s="58" customFormat="1" ht="15" x14ac:dyDescent="0.25">
      <c r="A99" s="235"/>
      <c r="B99" s="217" t="s">
        <v>481</v>
      </c>
      <c r="C99" s="217" t="s">
        <v>482</v>
      </c>
      <c r="D99" s="456"/>
      <c r="E99" s="239" t="s">
        <v>222</v>
      </c>
      <c r="F99" s="262">
        <v>1</v>
      </c>
      <c r="G99" s="469">
        <v>0</v>
      </c>
      <c r="H99" s="78">
        <f>G99*F99</f>
        <v>0</v>
      </c>
    </row>
    <row r="100" spans="1:9" s="58" customFormat="1" ht="15" x14ac:dyDescent="0.25">
      <c r="A100" s="235"/>
      <c r="B100" s="217" t="s">
        <v>483</v>
      </c>
      <c r="C100" s="217" t="s">
        <v>484</v>
      </c>
      <c r="D100" s="456"/>
      <c r="E100" s="239" t="s">
        <v>222</v>
      </c>
      <c r="F100" s="262">
        <v>1</v>
      </c>
      <c r="G100" s="470">
        <v>0</v>
      </c>
      <c r="H100" s="78">
        <f>G100*F100</f>
        <v>0</v>
      </c>
    </row>
    <row r="101" spans="1:9" s="58" customFormat="1" ht="12.75" x14ac:dyDescent="0.2">
      <c r="A101" s="234"/>
      <c r="B101" s="217" t="s">
        <v>485</v>
      </c>
      <c r="C101" s="217" t="s">
        <v>486</v>
      </c>
      <c r="D101" s="456"/>
      <c r="E101" s="239" t="s">
        <v>222</v>
      </c>
      <c r="F101" s="262">
        <v>1</v>
      </c>
      <c r="G101" s="470">
        <v>0</v>
      </c>
      <c r="H101" s="78">
        <f>G101*F101</f>
        <v>0</v>
      </c>
    </row>
    <row r="102" spans="1:9" s="58" customFormat="1" ht="15" x14ac:dyDescent="0.25">
      <c r="A102" s="235"/>
      <c r="B102" s="258"/>
      <c r="C102" s="258"/>
      <c r="D102" s="460"/>
      <c r="E102" s="235"/>
      <c r="F102" s="259"/>
      <c r="G102" s="470"/>
      <c r="H102"/>
    </row>
    <row r="103" spans="1:9" s="58" customFormat="1" ht="25.5" x14ac:dyDescent="0.25">
      <c r="A103" s="234" t="s">
        <v>329</v>
      </c>
      <c r="B103" s="148" t="s">
        <v>487</v>
      </c>
      <c r="C103" s="148"/>
      <c r="D103" s="455"/>
      <c r="E103" s="254"/>
      <c r="F103" s="260"/>
      <c r="G103" s="471"/>
    </row>
    <row r="104" spans="1:9" s="58" customFormat="1" ht="12.75" x14ac:dyDescent="0.2">
      <c r="A104" s="234"/>
      <c r="B104" s="217" t="s">
        <v>488</v>
      </c>
      <c r="C104" s="217" t="s">
        <v>425</v>
      </c>
      <c r="D104" s="456"/>
      <c r="E104" s="239" t="s">
        <v>222</v>
      </c>
      <c r="F104" s="262">
        <v>1</v>
      </c>
      <c r="G104" s="470">
        <v>0</v>
      </c>
      <c r="H104" s="78">
        <f>G104*F104</f>
        <v>0</v>
      </c>
    </row>
    <row r="105" spans="1:9" s="58" customFormat="1" ht="15" x14ac:dyDescent="0.25">
      <c r="A105" s="235"/>
      <c r="B105" s="258"/>
      <c r="C105" s="258"/>
      <c r="D105" s="460"/>
      <c r="E105" s="235"/>
      <c r="F105" s="259"/>
      <c r="G105" s="470"/>
      <c r="H105"/>
    </row>
    <row r="106" spans="1:9" s="58" customFormat="1" ht="12.75" x14ac:dyDescent="0.25">
      <c r="A106" s="234"/>
      <c r="B106" s="263" t="s">
        <v>489</v>
      </c>
      <c r="C106" s="148"/>
      <c r="D106" s="455"/>
      <c r="E106" s="239"/>
      <c r="F106" s="80"/>
      <c r="G106" s="469"/>
      <c r="H106" s="78"/>
    </row>
    <row r="107" spans="1:9" s="58" customFormat="1" ht="8.25" customHeight="1" x14ac:dyDescent="0.25">
      <c r="A107" s="235"/>
      <c r="B107" s="261"/>
      <c r="C107" s="261"/>
      <c r="D107" s="461"/>
      <c r="E107" s="235"/>
      <c r="F107" s="259"/>
      <c r="G107" s="470"/>
      <c r="H107"/>
    </row>
    <row r="108" spans="1:9" s="58" customFormat="1" ht="12.75" x14ac:dyDescent="0.25">
      <c r="A108" s="234" t="s">
        <v>331</v>
      </c>
      <c r="B108" s="148" t="s">
        <v>416</v>
      </c>
      <c r="C108" s="148"/>
      <c r="D108" s="455"/>
      <c r="E108" s="254"/>
      <c r="F108" s="260"/>
      <c r="G108" s="471"/>
    </row>
    <row r="109" spans="1:9" s="58" customFormat="1" ht="15" x14ac:dyDescent="0.25">
      <c r="A109" s="235"/>
      <c r="B109" s="217" t="s">
        <v>490</v>
      </c>
      <c r="C109" s="217" t="s">
        <v>418</v>
      </c>
      <c r="D109" s="456"/>
      <c r="E109" s="239" t="s">
        <v>222</v>
      </c>
      <c r="F109" s="262">
        <v>4</v>
      </c>
      <c r="G109" s="470">
        <v>0</v>
      </c>
      <c r="H109" s="78">
        <f t="shared" ref="H109:H115" si="4">G109*F109</f>
        <v>0</v>
      </c>
    </row>
    <row r="110" spans="1:9" s="58" customFormat="1" ht="12.75" x14ac:dyDescent="0.2">
      <c r="A110" s="234"/>
      <c r="B110" s="217" t="s">
        <v>427</v>
      </c>
      <c r="C110" s="217" t="s">
        <v>491</v>
      </c>
      <c r="D110" s="456"/>
      <c r="E110" s="239" t="s">
        <v>222</v>
      </c>
      <c r="F110" s="262">
        <v>1</v>
      </c>
      <c r="G110" s="470">
        <v>0</v>
      </c>
      <c r="H110" s="78">
        <f t="shared" si="4"/>
        <v>0</v>
      </c>
      <c r="I110" s="19"/>
    </row>
    <row r="111" spans="1:9" s="58" customFormat="1" ht="15" x14ac:dyDescent="0.25">
      <c r="A111" s="235"/>
      <c r="B111" s="217" t="s">
        <v>430</v>
      </c>
      <c r="C111" s="217" t="s">
        <v>492</v>
      </c>
      <c r="D111" s="456"/>
      <c r="E111" s="239" t="s">
        <v>222</v>
      </c>
      <c r="F111" s="262">
        <v>2</v>
      </c>
      <c r="G111" s="470">
        <v>0</v>
      </c>
      <c r="H111" s="78">
        <f t="shared" si="4"/>
        <v>0</v>
      </c>
    </row>
    <row r="112" spans="1:9" s="58" customFormat="1" ht="15" x14ac:dyDescent="0.25">
      <c r="A112" s="235"/>
      <c r="B112" s="217" t="s">
        <v>435</v>
      </c>
      <c r="C112" s="217" t="s">
        <v>493</v>
      </c>
      <c r="D112" s="456"/>
      <c r="E112" s="239" t="s">
        <v>222</v>
      </c>
      <c r="F112" s="262">
        <v>1</v>
      </c>
      <c r="G112" s="470">
        <v>0</v>
      </c>
      <c r="H112" s="78">
        <f t="shared" si="4"/>
        <v>0</v>
      </c>
      <c r="I112" s="62"/>
    </row>
    <row r="113" spans="1:9" s="58" customFormat="1" ht="12.75" x14ac:dyDescent="0.2">
      <c r="A113" s="234"/>
      <c r="B113" s="217" t="s">
        <v>494</v>
      </c>
      <c r="C113" s="217" t="s">
        <v>495</v>
      </c>
      <c r="D113" s="456"/>
      <c r="E113" s="239" t="s">
        <v>222</v>
      </c>
      <c r="F113" s="262">
        <v>1</v>
      </c>
      <c r="G113" s="470">
        <v>0</v>
      </c>
      <c r="H113" s="78">
        <f t="shared" si="4"/>
        <v>0</v>
      </c>
      <c r="I113" s="19"/>
    </row>
    <row r="114" spans="1:9" s="58" customFormat="1" ht="15" x14ac:dyDescent="0.25">
      <c r="A114" s="235"/>
      <c r="B114" s="217" t="s">
        <v>496</v>
      </c>
      <c r="C114" s="217" t="s">
        <v>495</v>
      </c>
      <c r="D114" s="456"/>
      <c r="E114" s="239" t="s">
        <v>222</v>
      </c>
      <c r="F114" s="262">
        <v>2</v>
      </c>
      <c r="G114" s="470">
        <v>0</v>
      </c>
      <c r="H114" s="78">
        <f t="shared" si="4"/>
        <v>0</v>
      </c>
    </row>
    <row r="115" spans="1:9" s="58" customFormat="1" ht="15" x14ac:dyDescent="0.25">
      <c r="A115" s="235"/>
      <c r="B115" s="217" t="s">
        <v>497</v>
      </c>
      <c r="C115" s="217" t="s">
        <v>498</v>
      </c>
      <c r="D115" s="456"/>
      <c r="E115" s="239" t="s">
        <v>222</v>
      </c>
      <c r="F115" s="262">
        <v>1</v>
      </c>
      <c r="G115" s="470">
        <v>0</v>
      </c>
      <c r="H115" s="78">
        <f t="shared" si="4"/>
        <v>0</v>
      </c>
    </row>
    <row r="116" spans="1:9" s="58" customFormat="1" ht="12.75" x14ac:dyDescent="0.25">
      <c r="A116" s="234"/>
      <c r="B116" s="148"/>
      <c r="C116" s="148"/>
      <c r="D116" s="455"/>
      <c r="E116" s="239"/>
      <c r="F116" s="80"/>
      <c r="G116" s="469"/>
      <c r="H116" s="78"/>
    </row>
    <row r="117" spans="1:9" s="58" customFormat="1" ht="25.5" x14ac:dyDescent="0.25">
      <c r="A117" s="234" t="s">
        <v>333</v>
      </c>
      <c r="B117" s="148" t="s">
        <v>499</v>
      </c>
      <c r="C117" s="148"/>
      <c r="D117" s="455"/>
      <c r="E117" s="254"/>
      <c r="F117" s="260"/>
      <c r="G117" s="471"/>
    </row>
    <row r="118" spans="1:9" s="58" customFormat="1" ht="15" x14ac:dyDescent="0.25">
      <c r="A118" s="235"/>
      <c r="B118" s="217" t="s">
        <v>500</v>
      </c>
      <c r="C118" s="217" t="s">
        <v>501</v>
      </c>
      <c r="D118" s="456"/>
      <c r="E118" s="239" t="s">
        <v>222</v>
      </c>
      <c r="F118" s="262">
        <v>4</v>
      </c>
      <c r="G118" s="470">
        <v>0</v>
      </c>
      <c r="H118" s="78">
        <f>G118*F118</f>
        <v>0</v>
      </c>
    </row>
    <row r="119" spans="1:9" s="58" customFormat="1" ht="12.75" x14ac:dyDescent="0.2">
      <c r="A119" s="234"/>
      <c r="B119" s="217" t="s">
        <v>502</v>
      </c>
      <c r="C119" s="217" t="s">
        <v>503</v>
      </c>
      <c r="D119" s="456"/>
      <c r="E119" s="239" t="s">
        <v>222</v>
      </c>
      <c r="F119" s="262">
        <v>1</v>
      </c>
      <c r="G119" s="470">
        <v>0</v>
      </c>
      <c r="H119" s="78">
        <f>G119*F119</f>
        <v>0</v>
      </c>
      <c r="I119" s="62"/>
    </row>
    <row r="120" spans="1:9" s="58" customFormat="1" ht="15" x14ac:dyDescent="0.25">
      <c r="A120" s="235"/>
      <c r="B120" s="217" t="s">
        <v>504</v>
      </c>
      <c r="C120" s="217" t="s">
        <v>425</v>
      </c>
      <c r="D120" s="456"/>
      <c r="E120" s="239" t="s">
        <v>222</v>
      </c>
      <c r="F120" s="262">
        <v>2</v>
      </c>
      <c r="G120" s="470">
        <v>0</v>
      </c>
      <c r="H120" s="78">
        <f>G120*F120</f>
        <v>0</v>
      </c>
      <c r="I120" s="19"/>
    </row>
    <row r="121" spans="1:9" s="58" customFormat="1" ht="15" x14ac:dyDescent="0.25">
      <c r="A121" s="235"/>
      <c r="B121" s="217" t="s">
        <v>505</v>
      </c>
      <c r="C121" s="217" t="s">
        <v>425</v>
      </c>
      <c r="D121" s="456"/>
      <c r="E121" s="239" t="s">
        <v>222</v>
      </c>
      <c r="F121" s="262">
        <v>1</v>
      </c>
      <c r="G121" s="470">
        <v>0</v>
      </c>
      <c r="H121" s="78">
        <f>G121*F121</f>
        <v>0</v>
      </c>
    </row>
    <row r="122" spans="1:9" s="58" customFormat="1" ht="12.75" x14ac:dyDescent="0.25">
      <c r="A122" s="234"/>
      <c r="B122" s="148"/>
      <c r="C122" s="148"/>
      <c r="D122" s="455"/>
      <c r="E122" s="239"/>
      <c r="F122" s="80"/>
      <c r="G122" s="469"/>
      <c r="H122" s="78"/>
    </row>
    <row r="123" spans="1:9" s="58" customFormat="1" ht="25.5" x14ac:dyDescent="0.25">
      <c r="A123" s="234" t="s">
        <v>335</v>
      </c>
      <c r="B123" s="148" t="s">
        <v>506</v>
      </c>
      <c r="C123" s="148"/>
      <c r="D123" s="455"/>
      <c r="E123" s="254"/>
      <c r="F123" s="260"/>
      <c r="G123" s="471"/>
    </row>
    <row r="124" spans="1:9" s="58" customFormat="1" ht="15" x14ac:dyDescent="0.25">
      <c r="A124" s="235"/>
      <c r="B124" s="217" t="s">
        <v>507</v>
      </c>
      <c r="C124" s="217" t="s">
        <v>425</v>
      </c>
      <c r="D124" s="456"/>
      <c r="E124" s="239" t="s">
        <v>222</v>
      </c>
      <c r="F124" s="262">
        <v>2</v>
      </c>
      <c r="G124" s="470">
        <v>0</v>
      </c>
      <c r="H124" s="78">
        <f>G124*F124</f>
        <v>0</v>
      </c>
      <c r="I124" s="19"/>
    </row>
    <row r="125" spans="1:9" s="58" customFormat="1" ht="15" x14ac:dyDescent="0.25">
      <c r="A125" s="235"/>
      <c r="B125" s="217"/>
      <c r="C125" s="217"/>
      <c r="D125" s="456"/>
      <c r="E125" s="239"/>
      <c r="F125" s="262"/>
      <c r="G125" s="470"/>
      <c r="H125" s="78"/>
      <c r="I125" s="19"/>
    </row>
    <row r="126" spans="1:9" s="58" customFormat="1" ht="12.75" x14ac:dyDescent="0.25">
      <c r="A126" s="234"/>
      <c r="B126" s="148" t="s">
        <v>508</v>
      </c>
      <c r="C126" s="148"/>
      <c r="D126" s="455"/>
      <c r="E126" s="239"/>
      <c r="F126" s="80"/>
      <c r="G126" s="469"/>
      <c r="H126" s="78"/>
    </row>
    <row r="127" spans="1:9" s="58" customFormat="1" ht="12.75" x14ac:dyDescent="0.25">
      <c r="A127" s="269" t="s">
        <v>337</v>
      </c>
      <c r="B127" s="275" t="s">
        <v>509</v>
      </c>
      <c r="C127" s="275"/>
      <c r="D127" s="462"/>
      <c r="E127" s="268"/>
      <c r="F127" s="276"/>
      <c r="G127" s="472"/>
      <c r="H127" s="268"/>
    </row>
    <row r="128" spans="1:9" s="58" customFormat="1" ht="76.5" x14ac:dyDescent="0.25">
      <c r="A128" s="277"/>
      <c r="B128" s="275" t="s">
        <v>510</v>
      </c>
      <c r="C128" s="278"/>
      <c r="D128" s="463"/>
      <c r="E128" s="279" t="s">
        <v>222</v>
      </c>
      <c r="F128" s="280">
        <v>2</v>
      </c>
      <c r="G128" s="473">
        <v>0</v>
      </c>
      <c r="H128" s="281">
        <f>G128*F128</f>
        <v>0</v>
      </c>
      <c r="I128" s="19"/>
    </row>
    <row r="129" spans="1:9" s="58" customFormat="1" ht="12.75" x14ac:dyDescent="0.25">
      <c r="A129" s="234"/>
      <c r="B129" s="148"/>
      <c r="C129" s="148"/>
      <c r="D129" s="455"/>
      <c r="E129" s="239"/>
      <c r="F129" s="80"/>
      <c r="G129" s="469"/>
      <c r="H129" s="78"/>
    </row>
    <row r="130" spans="1:9" s="58" customFormat="1" ht="12.75" x14ac:dyDescent="0.25">
      <c r="A130" s="269" t="s">
        <v>339</v>
      </c>
      <c r="B130" s="275" t="s">
        <v>509</v>
      </c>
      <c r="C130" s="275"/>
      <c r="D130" s="462"/>
      <c r="E130" s="268"/>
      <c r="F130" s="276"/>
      <c r="G130" s="472"/>
      <c r="H130" s="268"/>
    </row>
    <row r="131" spans="1:9" s="58" customFormat="1" ht="204" x14ac:dyDescent="0.25">
      <c r="A131" s="277"/>
      <c r="B131" s="275" t="s">
        <v>511</v>
      </c>
      <c r="C131" s="278"/>
      <c r="D131" s="463"/>
      <c r="E131" s="279" t="s">
        <v>222</v>
      </c>
      <c r="F131" s="280">
        <v>2</v>
      </c>
      <c r="G131" s="473">
        <v>0</v>
      </c>
      <c r="H131" s="281">
        <f>G131*F131</f>
        <v>0</v>
      </c>
      <c r="I131" s="19"/>
    </row>
    <row r="132" spans="1:9" s="58" customFormat="1" ht="12.75" x14ac:dyDescent="0.25">
      <c r="A132" s="234"/>
      <c r="B132" s="148"/>
      <c r="C132" s="148"/>
      <c r="D132" s="455"/>
      <c r="E132" s="239"/>
      <c r="F132" s="80"/>
      <c r="G132" s="469"/>
      <c r="H132" s="78"/>
    </row>
    <row r="133" spans="1:9" s="58" customFormat="1" ht="12.75" x14ac:dyDescent="0.25">
      <c r="A133" s="269" t="s">
        <v>341</v>
      </c>
      <c r="B133" s="275" t="s">
        <v>509</v>
      </c>
      <c r="C133" s="275"/>
      <c r="D133" s="462"/>
      <c r="E133" s="268"/>
      <c r="F133" s="276"/>
      <c r="G133" s="472"/>
      <c r="H133" s="268"/>
    </row>
    <row r="134" spans="1:9" s="58" customFormat="1" ht="255" x14ac:dyDescent="0.25">
      <c r="A134" s="277"/>
      <c r="B134" s="275" t="s">
        <v>512</v>
      </c>
      <c r="C134" s="278"/>
      <c r="D134" s="463"/>
      <c r="E134" s="279" t="s">
        <v>222</v>
      </c>
      <c r="F134" s="280">
        <v>2</v>
      </c>
      <c r="G134" s="473">
        <v>0</v>
      </c>
      <c r="H134" s="281">
        <f>G134*F134</f>
        <v>0</v>
      </c>
      <c r="I134" s="19"/>
    </row>
    <row r="135" spans="1:9" s="58" customFormat="1" ht="12.75" x14ac:dyDescent="0.25">
      <c r="A135" s="234"/>
      <c r="B135" s="148"/>
      <c r="C135" s="148"/>
      <c r="D135" s="455"/>
      <c r="E135" s="239"/>
      <c r="F135" s="80"/>
      <c r="G135" s="469"/>
      <c r="H135" s="78"/>
    </row>
    <row r="136" spans="1:9" s="58" customFormat="1" ht="12.75" x14ac:dyDescent="0.25">
      <c r="A136" s="269" t="s">
        <v>343</v>
      </c>
      <c r="B136" s="275" t="s">
        <v>509</v>
      </c>
      <c r="C136" s="275"/>
      <c r="D136" s="462"/>
      <c r="E136" s="268"/>
      <c r="F136" s="276"/>
      <c r="G136" s="472"/>
      <c r="H136" s="268"/>
    </row>
    <row r="137" spans="1:9" s="58" customFormat="1" ht="204" x14ac:dyDescent="0.25">
      <c r="A137" s="277"/>
      <c r="B137" s="275" t="s">
        <v>513</v>
      </c>
      <c r="C137" s="278"/>
      <c r="D137" s="463"/>
      <c r="E137" s="279" t="s">
        <v>222</v>
      </c>
      <c r="F137" s="280">
        <v>8</v>
      </c>
      <c r="G137" s="473">
        <v>0</v>
      </c>
      <c r="H137" s="281">
        <f>G137*F137</f>
        <v>0</v>
      </c>
      <c r="I137" s="19"/>
    </row>
    <row r="138" spans="1:9" s="58" customFormat="1" ht="12.75" x14ac:dyDescent="0.25">
      <c r="A138" s="234"/>
      <c r="B138" s="148"/>
      <c r="C138" s="148"/>
      <c r="D138" s="455"/>
      <c r="E138" s="239"/>
      <c r="F138" s="80"/>
      <c r="G138" s="469"/>
      <c r="H138" s="78"/>
    </row>
    <row r="139" spans="1:9" s="58" customFormat="1" ht="12.75" x14ac:dyDescent="0.25">
      <c r="A139" s="269" t="s">
        <v>345</v>
      </c>
      <c r="B139" s="275" t="s">
        <v>509</v>
      </c>
      <c r="C139" s="275"/>
      <c r="D139" s="462"/>
      <c r="E139" s="268"/>
      <c r="F139" s="276"/>
      <c r="G139" s="472"/>
      <c r="H139" s="268"/>
    </row>
    <row r="140" spans="1:9" s="58" customFormat="1" ht="114.75" x14ac:dyDescent="0.25">
      <c r="A140" s="277"/>
      <c r="B140" s="275" t="s">
        <v>514</v>
      </c>
      <c r="C140" s="278"/>
      <c r="D140" s="463"/>
      <c r="E140" s="279" t="s">
        <v>222</v>
      </c>
      <c r="F140" s="280">
        <v>8</v>
      </c>
      <c r="G140" s="473">
        <v>0</v>
      </c>
      <c r="H140" s="281">
        <f>G140*F140</f>
        <v>0</v>
      </c>
      <c r="I140" s="19"/>
    </row>
    <row r="141" spans="1:9" s="58" customFormat="1" ht="12.75" x14ac:dyDescent="0.25">
      <c r="A141" s="234"/>
      <c r="B141" s="148"/>
      <c r="C141" s="148"/>
      <c r="D141" s="455"/>
      <c r="E141" s="239"/>
      <c r="F141" s="80"/>
      <c r="G141" s="469"/>
      <c r="H141" s="78"/>
    </row>
    <row r="142" spans="1:9" s="58" customFormat="1" ht="12.75" x14ac:dyDescent="0.25">
      <c r="A142" s="234" t="s">
        <v>347</v>
      </c>
      <c r="B142" s="148" t="s">
        <v>509</v>
      </c>
      <c r="C142" s="148"/>
      <c r="D142" s="455"/>
      <c r="E142" s="254"/>
      <c r="F142" s="260"/>
      <c r="G142" s="471"/>
    </row>
    <row r="143" spans="1:9" s="58" customFormat="1" ht="127.5" x14ac:dyDescent="0.25">
      <c r="A143" s="235"/>
      <c r="B143" s="148" t="s">
        <v>515</v>
      </c>
      <c r="C143" s="217"/>
      <c r="D143" s="456"/>
      <c r="E143" s="242" t="s">
        <v>222</v>
      </c>
      <c r="F143" s="264">
        <v>8</v>
      </c>
      <c r="G143" s="474">
        <v>0</v>
      </c>
      <c r="H143" s="56">
        <f>G143*F143</f>
        <v>0</v>
      </c>
      <c r="I143" s="19"/>
    </row>
    <row r="144" spans="1:9" s="58" customFormat="1" ht="12.75" x14ac:dyDescent="0.25">
      <c r="A144" s="234"/>
      <c r="B144" s="148"/>
      <c r="C144" s="148"/>
      <c r="D144" s="455"/>
      <c r="E144" s="239"/>
      <c r="F144" s="80"/>
      <c r="G144" s="469"/>
      <c r="H144" s="78"/>
    </row>
    <row r="145" spans="1:9" s="58" customFormat="1" ht="12.75" x14ac:dyDescent="0.25">
      <c r="A145" s="234" t="s">
        <v>349</v>
      </c>
      <c r="B145" s="148" t="s">
        <v>509</v>
      </c>
      <c r="C145" s="148"/>
      <c r="D145" s="455"/>
      <c r="E145" s="254"/>
      <c r="F145" s="260"/>
      <c r="G145" s="471"/>
    </row>
    <row r="146" spans="1:9" s="58" customFormat="1" ht="127.5" x14ac:dyDescent="0.25">
      <c r="A146" s="235"/>
      <c r="B146" s="148" t="s">
        <v>516</v>
      </c>
      <c r="C146" s="217"/>
      <c r="D146" s="456"/>
      <c r="E146" s="242" t="s">
        <v>222</v>
      </c>
      <c r="F146" s="264">
        <v>4</v>
      </c>
      <c r="G146" s="474">
        <v>0</v>
      </c>
      <c r="H146" s="56">
        <f>G146*F146</f>
        <v>0</v>
      </c>
      <c r="I146" s="19"/>
    </row>
    <row r="147" spans="1:9" s="58" customFormat="1" ht="12.75" x14ac:dyDescent="0.25">
      <c r="A147" s="234"/>
      <c r="B147" s="148"/>
      <c r="C147" s="148"/>
      <c r="D147" s="455"/>
      <c r="E147" s="239"/>
      <c r="F147" s="80"/>
      <c r="G147" s="469"/>
      <c r="H147" s="78"/>
    </row>
    <row r="148" spans="1:9" s="58" customFormat="1" ht="12.75" x14ac:dyDescent="0.25">
      <c r="A148" s="269" t="s">
        <v>354</v>
      </c>
      <c r="B148" s="275" t="s">
        <v>509</v>
      </c>
      <c r="C148" s="275"/>
      <c r="D148" s="462"/>
      <c r="E148" s="268"/>
      <c r="F148" s="276"/>
      <c r="G148" s="472"/>
      <c r="H148" s="268"/>
    </row>
    <row r="149" spans="1:9" s="58" customFormat="1" ht="51" x14ac:dyDescent="0.25">
      <c r="A149" s="277"/>
      <c r="B149" s="275" t="s">
        <v>517</v>
      </c>
      <c r="C149" s="282"/>
      <c r="D149" s="464"/>
      <c r="E149" s="279" t="s">
        <v>222</v>
      </c>
      <c r="F149" s="280">
        <v>6</v>
      </c>
      <c r="G149" s="473">
        <v>0</v>
      </c>
      <c r="H149" s="281">
        <f>G149*F149</f>
        <v>0</v>
      </c>
      <c r="I149" s="19"/>
    </row>
    <row r="150" spans="1:9" s="58" customFormat="1" ht="12.75" x14ac:dyDescent="0.25">
      <c r="A150" s="234"/>
      <c r="B150" s="148"/>
      <c r="C150" s="148"/>
      <c r="D150" s="455"/>
      <c r="E150" s="239"/>
      <c r="F150" s="80"/>
      <c r="G150" s="469"/>
      <c r="H150" s="78"/>
    </row>
    <row r="151" spans="1:9" s="58" customFormat="1" ht="12.75" x14ac:dyDescent="0.25">
      <c r="A151" s="269" t="s">
        <v>356</v>
      </c>
      <c r="B151" s="275" t="s">
        <v>509</v>
      </c>
      <c r="C151" s="275"/>
      <c r="D151" s="462"/>
      <c r="E151" s="268"/>
      <c r="F151" s="276"/>
      <c r="G151" s="472"/>
      <c r="H151" s="268"/>
    </row>
    <row r="152" spans="1:9" s="58" customFormat="1" ht="114.75" x14ac:dyDescent="0.25">
      <c r="A152" s="277"/>
      <c r="B152" s="275" t="s">
        <v>518</v>
      </c>
      <c r="C152" s="282"/>
      <c r="D152" s="464"/>
      <c r="E152" s="279" t="s">
        <v>222</v>
      </c>
      <c r="F152" s="280">
        <v>3</v>
      </c>
      <c r="G152" s="473">
        <v>0</v>
      </c>
      <c r="H152" s="281">
        <f>G152*F152</f>
        <v>0</v>
      </c>
      <c r="I152" s="19"/>
    </row>
    <row r="153" spans="1:9" s="58" customFormat="1" ht="12.75" x14ac:dyDescent="0.25">
      <c r="A153" s="234"/>
      <c r="B153" s="148"/>
      <c r="C153" s="148"/>
      <c r="D153" s="455"/>
      <c r="E153" s="239"/>
      <c r="F153" s="80"/>
      <c r="G153" s="469"/>
      <c r="H153" s="78"/>
    </row>
    <row r="154" spans="1:9" s="58" customFormat="1" ht="12.75" x14ac:dyDescent="0.25">
      <c r="A154" s="269" t="s">
        <v>358</v>
      </c>
      <c r="B154" s="275" t="s">
        <v>519</v>
      </c>
      <c r="C154" s="275"/>
      <c r="D154" s="462"/>
      <c r="E154" s="268"/>
      <c r="F154" s="276"/>
      <c r="G154" s="472"/>
      <c r="H154" s="268"/>
    </row>
    <row r="155" spans="1:9" s="58" customFormat="1" ht="140.25" x14ac:dyDescent="0.25">
      <c r="A155" s="277"/>
      <c r="B155" s="275" t="s">
        <v>520</v>
      </c>
      <c r="C155" s="282"/>
      <c r="D155" s="464"/>
      <c r="E155" s="279" t="s">
        <v>222</v>
      </c>
      <c r="F155" s="280">
        <v>2</v>
      </c>
      <c r="G155" s="473">
        <v>0</v>
      </c>
      <c r="H155" s="281">
        <f>G155*F155</f>
        <v>0</v>
      </c>
      <c r="I155" s="19"/>
    </row>
    <row r="156" spans="1:9" s="58" customFormat="1" ht="38.25" x14ac:dyDescent="0.25">
      <c r="A156" s="235"/>
      <c r="B156" s="148" t="s">
        <v>521</v>
      </c>
      <c r="C156" s="265"/>
      <c r="D156" s="465"/>
      <c r="E156" s="242" t="s">
        <v>222</v>
      </c>
      <c r="F156" s="264">
        <v>2</v>
      </c>
      <c r="G156" s="474">
        <v>0</v>
      </c>
      <c r="H156" s="56">
        <f>G156*F156</f>
        <v>0</v>
      </c>
      <c r="I156" s="19"/>
    </row>
    <row r="157" spans="1:9" s="58" customFormat="1" ht="41.25" customHeight="1" x14ac:dyDescent="0.25">
      <c r="A157" s="235"/>
      <c r="B157" s="148" t="s">
        <v>522</v>
      </c>
      <c r="C157" s="265"/>
      <c r="D157" s="465"/>
      <c r="E157" s="242" t="s">
        <v>222</v>
      </c>
      <c r="F157" s="264">
        <v>2</v>
      </c>
      <c r="G157" s="474">
        <v>0</v>
      </c>
      <c r="H157" s="56">
        <f>G157*F157</f>
        <v>0</v>
      </c>
      <c r="I157" s="19"/>
    </row>
    <row r="158" spans="1:9" s="58" customFormat="1" ht="12" customHeight="1" x14ac:dyDescent="0.25">
      <c r="A158" s="234"/>
      <c r="B158" s="148"/>
      <c r="C158" s="148"/>
      <c r="D158" s="455"/>
      <c r="E158" s="239"/>
      <c r="F158" s="80"/>
      <c r="G158" s="469"/>
      <c r="H158" s="78"/>
    </row>
    <row r="159" spans="1:9" s="58" customFormat="1" ht="12.75" x14ac:dyDescent="0.25">
      <c r="A159" s="234" t="s">
        <v>360</v>
      </c>
      <c r="B159" s="148" t="s">
        <v>523</v>
      </c>
      <c r="C159" s="148"/>
      <c r="D159" s="455"/>
      <c r="E159" s="254"/>
      <c r="F159" s="260"/>
      <c r="G159" s="471"/>
    </row>
    <row r="160" spans="1:9" s="58" customFormat="1" ht="63.75" x14ac:dyDescent="0.25">
      <c r="A160" s="235"/>
      <c r="B160" s="148" t="s">
        <v>524</v>
      </c>
      <c r="C160" s="265"/>
      <c r="D160" s="465"/>
      <c r="E160" s="242" t="s">
        <v>222</v>
      </c>
      <c r="F160" s="264">
        <v>4</v>
      </c>
      <c r="G160" s="474">
        <v>0</v>
      </c>
      <c r="H160" s="56">
        <f>G160*F160</f>
        <v>0</v>
      </c>
      <c r="I160" s="19"/>
    </row>
    <row r="161" spans="1:11" s="58" customFormat="1" ht="25.5" x14ac:dyDescent="0.25">
      <c r="A161" s="235"/>
      <c r="B161" s="148" t="s">
        <v>525</v>
      </c>
      <c r="C161" s="265"/>
      <c r="D161" s="465"/>
      <c r="E161" s="242" t="s">
        <v>222</v>
      </c>
      <c r="F161" s="264">
        <v>4</v>
      </c>
      <c r="G161" s="474">
        <v>0</v>
      </c>
      <c r="H161" s="56">
        <f>G161*F161</f>
        <v>0</v>
      </c>
      <c r="I161" s="19"/>
    </row>
    <row r="162" spans="1:11" s="58" customFormat="1" ht="15" x14ac:dyDescent="0.25">
      <c r="A162" s="235"/>
      <c r="B162" s="148" t="s">
        <v>526</v>
      </c>
      <c r="C162" s="265"/>
      <c r="D162" s="465"/>
      <c r="E162" s="242" t="s">
        <v>222</v>
      </c>
      <c r="F162" s="264">
        <v>4</v>
      </c>
      <c r="G162" s="474">
        <v>0</v>
      </c>
      <c r="H162" s="56">
        <f>G162*F162</f>
        <v>0</v>
      </c>
      <c r="I162" s="19"/>
    </row>
    <row r="163" spans="1:11" s="58" customFormat="1" ht="25.5" x14ac:dyDescent="0.25">
      <c r="A163" s="235"/>
      <c r="B163" s="148" t="s">
        <v>527</v>
      </c>
      <c r="C163" s="265"/>
      <c r="D163" s="465"/>
      <c r="E163" s="242" t="s">
        <v>222</v>
      </c>
      <c r="F163" s="264">
        <v>4</v>
      </c>
      <c r="G163" s="474">
        <v>0</v>
      </c>
      <c r="H163" s="56">
        <f>G163*F163</f>
        <v>0</v>
      </c>
      <c r="I163" s="19"/>
    </row>
    <row r="164" spans="1:11" s="58" customFormat="1" ht="12" customHeight="1" x14ac:dyDescent="0.25">
      <c r="A164" s="234"/>
      <c r="B164" s="148"/>
      <c r="C164" s="148"/>
      <c r="D164" s="455"/>
      <c r="E164" s="239"/>
      <c r="F164" s="80"/>
      <c r="G164" s="469"/>
      <c r="H164" s="78"/>
    </row>
    <row r="165" spans="1:11" s="58" customFormat="1" ht="25.5" x14ac:dyDescent="0.25">
      <c r="A165" s="269" t="s">
        <v>362</v>
      </c>
      <c r="B165" s="275" t="s">
        <v>528</v>
      </c>
      <c r="C165" s="275"/>
      <c r="D165" s="462"/>
      <c r="E165" s="268"/>
      <c r="F165" s="276"/>
      <c r="G165" s="472"/>
      <c r="H165" s="268"/>
    </row>
    <row r="166" spans="1:11" s="58" customFormat="1" ht="38.25" x14ac:dyDescent="0.25">
      <c r="A166" s="277"/>
      <c r="B166" s="275" t="s">
        <v>529</v>
      </c>
      <c r="C166" s="282"/>
      <c r="D166" s="464"/>
      <c r="E166" s="279" t="s">
        <v>222</v>
      </c>
      <c r="F166" s="280">
        <v>10</v>
      </c>
      <c r="G166" s="473">
        <v>0</v>
      </c>
      <c r="H166" s="281">
        <f>G166*F166</f>
        <v>0</v>
      </c>
      <c r="I166" s="19"/>
    </row>
    <row r="167" spans="1:11" s="58" customFormat="1" ht="51" x14ac:dyDescent="0.25">
      <c r="A167" s="277"/>
      <c r="B167" s="275" t="s">
        <v>530</v>
      </c>
      <c r="C167" s="282"/>
      <c r="D167" s="464"/>
      <c r="E167" s="279" t="s">
        <v>222</v>
      </c>
      <c r="F167" s="280">
        <v>13</v>
      </c>
      <c r="G167" s="473">
        <v>0</v>
      </c>
      <c r="H167" s="281">
        <f>G167*F167</f>
        <v>0</v>
      </c>
      <c r="I167" s="19"/>
    </row>
    <row r="168" spans="1:11" s="58" customFormat="1" ht="38.25" x14ac:dyDescent="0.25">
      <c r="A168" s="277"/>
      <c r="B168" s="275" t="s">
        <v>531</v>
      </c>
      <c r="C168" s="282"/>
      <c r="D168" s="464"/>
      <c r="E168" s="279" t="s">
        <v>222</v>
      </c>
      <c r="F168" s="280">
        <v>11</v>
      </c>
      <c r="G168" s="473">
        <v>0</v>
      </c>
      <c r="H168" s="281">
        <f>G168*F168</f>
        <v>0</v>
      </c>
      <c r="I168" s="19"/>
    </row>
    <row r="169" spans="1:11" s="58" customFormat="1" ht="12.75" x14ac:dyDescent="0.25">
      <c r="A169" s="234"/>
      <c r="B169" s="148"/>
      <c r="C169" s="148"/>
      <c r="D169" s="455"/>
      <c r="E169" s="239"/>
      <c r="F169" s="80"/>
      <c r="G169" s="469"/>
      <c r="H169" s="78"/>
    </row>
    <row r="170" spans="1:11" s="58" customFormat="1" ht="13.5" thickBot="1" x14ac:dyDescent="0.25">
      <c r="A170" s="61"/>
      <c r="B170" s="148"/>
      <c r="C170" s="148"/>
      <c r="D170" s="455"/>
      <c r="E170" s="54"/>
      <c r="F170" s="55"/>
      <c r="G170" s="475"/>
      <c r="H170" s="56"/>
      <c r="I170" s="62"/>
      <c r="J170" s="62"/>
      <c r="K170" s="62"/>
    </row>
    <row r="171" spans="1:11" s="4" customFormat="1" ht="17.25" thickBot="1" x14ac:dyDescent="0.35">
      <c r="A171" s="52"/>
      <c r="B171" s="573" t="s">
        <v>532</v>
      </c>
      <c r="C171" s="573"/>
      <c r="D171" s="496"/>
      <c r="E171" s="114"/>
      <c r="F171" s="115"/>
      <c r="G171" s="230"/>
      <c r="H171" s="51">
        <f>SUM(H42:H170)</f>
        <v>0</v>
      </c>
    </row>
    <row r="172" spans="1:11" ht="17.25" thickTop="1" x14ac:dyDescent="0.3">
      <c r="A172" s="57"/>
      <c r="B172"/>
      <c r="C172"/>
      <c r="D172"/>
      <c r="E172"/>
      <c r="F172" s="219"/>
      <c r="H172"/>
    </row>
    <row r="173" spans="1:11" x14ac:dyDescent="0.3">
      <c r="A173" s="53"/>
    </row>
    <row r="174" spans="1:11" x14ac:dyDescent="0.3">
      <c r="A174" s="53"/>
    </row>
    <row r="176" spans="1:11" x14ac:dyDescent="0.3">
      <c r="A176"/>
    </row>
  </sheetData>
  <sheetProtection algorithmName="SHA-512" hashValue="vH3CO88X8h7nPbpU8igUxSuoVEsYm7l6doRyntmPK3djDr1vaUa5iYgSUk+yIy7j3fjewvYyRjuGJ3YGCEvIPQ==" saltValue="tQFnRH5+jSrBfJ4cfhPmWA==" spinCount="100000" sheet="1" formatCells="0" formatColumns="0"/>
  <mergeCells count="31">
    <mergeCell ref="B171:C171"/>
    <mergeCell ref="B40:H40"/>
    <mergeCell ref="B35:H35"/>
    <mergeCell ref="B37:H37"/>
    <mergeCell ref="B39:H39"/>
    <mergeCell ref="A25:H25"/>
    <mergeCell ref="A6:H6"/>
    <mergeCell ref="A7:H7"/>
    <mergeCell ref="A8:H8"/>
    <mergeCell ref="A26:H26"/>
    <mergeCell ref="A14:H14"/>
    <mergeCell ref="A15:H15"/>
    <mergeCell ref="A16:H16"/>
    <mergeCell ref="A17:H17"/>
    <mergeCell ref="A18:H18"/>
    <mergeCell ref="A19:H19"/>
    <mergeCell ref="A9:H9"/>
    <mergeCell ref="A10:H10"/>
    <mergeCell ref="A11:H11"/>
    <mergeCell ref="A12:H12"/>
    <mergeCell ref="A13:H13"/>
    <mergeCell ref="A20:H20"/>
    <mergeCell ref="A21:H21"/>
    <mergeCell ref="A22:H22"/>
    <mergeCell ref="A23:H23"/>
    <mergeCell ref="A24:H24"/>
    <mergeCell ref="B34:H34"/>
    <mergeCell ref="A27:H27"/>
    <mergeCell ref="A28:H28"/>
    <mergeCell ref="A29:H29"/>
    <mergeCell ref="A30:H30"/>
  </mergeCells>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11" manualBreakCount="11">
    <brk id="19" max="6" man="1"/>
    <brk id="32" max="6" man="1"/>
    <brk id="41" max="6" man="1"/>
    <brk id="52" max="6" man="1"/>
    <brk id="87" max="6" man="1"/>
    <brk id="95" max="6" man="1"/>
    <brk id="125" max="6" man="1"/>
    <brk id="135" max="6" man="1"/>
    <brk id="141" max="6" man="1"/>
    <brk id="146" max="6" man="1"/>
    <brk id="164" max="6" man="1"/>
  </rowBreaks>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view="pageBreakPreview" topLeftCell="C28" zoomScale="130" zoomScaleSheetLayoutView="130" workbookViewId="0">
      <selection activeCell="E31" sqref="E31"/>
    </sheetView>
  </sheetViews>
  <sheetFormatPr defaultColWidth="9.140625" defaultRowHeight="16.5" x14ac:dyDescent="0.3"/>
  <cols>
    <col min="1" max="1" width="7.140625" style="8" customWidth="1"/>
    <col min="2" max="2" width="39.42578125" style="15" customWidth="1"/>
    <col min="3" max="3" width="23" style="15" bestFit="1" customWidth="1"/>
    <col min="4" max="4" width="8.28515625" style="8" customWidth="1"/>
    <col min="5" max="5" width="10.85546875" style="8" customWidth="1"/>
    <col min="6" max="6" width="11.85546875" style="8" customWidth="1"/>
    <col min="7" max="7" width="12.42578125" style="8" customWidth="1"/>
    <col min="8" max="12" width="9.140625" style="2"/>
    <col min="13" max="13" width="7.140625" style="2" customWidth="1"/>
    <col min="14" max="16384" width="9.140625" style="2"/>
  </cols>
  <sheetData>
    <row r="1" spans="1:8" x14ac:dyDescent="0.3">
      <c r="A1" s="3" t="s">
        <v>533</v>
      </c>
      <c r="B1" s="68" t="s">
        <v>534</v>
      </c>
      <c r="C1" s="68"/>
    </row>
    <row r="2" spans="1:8" x14ac:dyDescent="0.3">
      <c r="A2" s="3"/>
      <c r="B2" s="68"/>
      <c r="C2" s="68"/>
    </row>
    <row r="3" spans="1:8" customFormat="1" ht="15" x14ac:dyDescent="0.25">
      <c r="A3" s="86" t="s">
        <v>535</v>
      </c>
      <c r="B3" s="87"/>
      <c r="C3" s="87"/>
      <c r="D3" s="88"/>
      <c r="E3" s="89"/>
      <c r="F3" s="90"/>
      <c r="G3" s="91"/>
    </row>
    <row r="4" spans="1:8" s="93" customFormat="1" ht="15" customHeight="1" x14ac:dyDescent="0.25">
      <c r="A4" s="576" t="s">
        <v>536</v>
      </c>
      <c r="B4" s="577"/>
      <c r="C4" s="577"/>
      <c r="D4" s="577"/>
      <c r="E4" s="577"/>
      <c r="F4" s="577"/>
      <c r="G4" s="578"/>
    </row>
    <row r="5" spans="1:8" s="93" customFormat="1" ht="15" customHeight="1" x14ac:dyDescent="0.25">
      <c r="A5" s="579" t="s">
        <v>537</v>
      </c>
      <c r="B5" s="580"/>
      <c r="C5" s="580"/>
      <c r="D5" s="580"/>
      <c r="E5" s="580"/>
      <c r="F5" s="580"/>
      <c r="G5" s="581"/>
    </row>
    <row r="6" spans="1:8" s="93" customFormat="1" ht="27" customHeight="1" x14ac:dyDescent="0.25">
      <c r="A6" s="582" t="s">
        <v>538</v>
      </c>
      <c r="B6" s="583"/>
      <c r="C6" s="583"/>
      <c r="D6" s="583"/>
      <c r="E6" s="583"/>
      <c r="F6" s="583"/>
      <c r="G6" s="584"/>
    </row>
    <row r="7" spans="1:8" s="93" customFormat="1" ht="27" customHeight="1" x14ac:dyDescent="0.25">
      <c r="A7" s="110"/>
      <c r="B7" s="497"/>
      <c r="C7" s="497"/>
      <c r="D7" s="497"/>
      <c r="E7" s="497"/>
      <c r="F7" s="497"/>
      <c r="G7" s="497"/>
    </row>
    <row r="8" spans="1:8" ht="19.5" customHeight="1" x14ac:dyDescent="0.3"/>
    <row r="9" spans="1:8" s="4" customFormat="1" ht="17.25" thickBot="1" x14ac:dyDescent="0.35">
      <c r="A9" s="5"/>
      <c r="B9" s="69" t="s">
        <v>53</v>
      </c>
      <c r="C9" s="295" t="s">
        <v>54</v>
      </c>
      <c r="D9" s="79" t="s">
        <v>55</v>
      </c>
      <c r="E9" s="79" t="s">
        <v>56</v>
      </c>
      <c r="F9" s="452" t="s">
        <v>57</v>
      </c>
      <c r="G9" s="79" t="s">
        <v>58</v>
      </c>
    </row>
    <row r="10" spans="1:8" ht="20.25" customHeight="1" thickTop="1" x14ac:dyDescent="0.3">
      <c r="C10" s="362"/>
      <c r="F10" s="364"/>
    </row>
    <row r="11" spans="1:8" s="19" customFormat="1" ht="110.25" customHeight="1" x14ac:dyDescent="0.2">
      <c r="A11" s="57"/>
      <c r="B11" s="59" t="s">
        <v>539</v>
      </c>
      <c r="C11" s="361"/>
      <c r="D11" s="105"/>
      <c r="E11" s="105"/>
      <c r="F11" s="476"/>
      <c r="G11" s="84"/>
      <c r="H11" s="122"/>
    </row>
    <row r="12" spans="1:8" s="19" customFormat="1" ht="54.75" customHeight="1" x14ac:dyDescent="0.2">
      <c r="A12" s="57" t="s">
        <v>540</v>
      </c>
      <c r="B12" s="59" t="s">
        <v>541</v>
      </c>
      <c r="C12" s="361"/>
      <c r="D12" s="105" t="s">
        <v>116</v>
      </c>
      <c r="E12" s="105">
        <v>410.88</v>
      </c>
      <c r="F12" s="476">
        <v>0</v>
      </c>
      <c r="G12" s="84">
        <f>F12*E12</f>
        <v>0</v>
      </c>
      <c r="H12" s="122"/>
    </row>
    <row r="13" spans="1:8" s="58" customFormat="1" ht="12.75" x14ac:dyDescent="0.25">
      <c r="A13" s="53"/>
      <c r="B13" s="67"/>
      <c r="C13" s="304"/>
      <c r="F13" s="477"/>
    </row>
    <row r="14" spans="1:8" s="19" customFormat="1" ht="29.25" customHeight="1" x14ac:dyDescent="0.2">
      <c r="A14" s="57" t="s">
        <v>542</v>
      </c>
      <c r="B14" s="59" t="s">
        <v>543</v>
      </c>
      <c r="C14" s="361"/>
      <c r="D14" s="105" t="s">
        <v>90</v>
      </c>
      <c r="E14" s="105">
        <v>1049.5</v>
      </c>
      <c r="F14" s="476">
        <v>0</v>
      </c>
      <c r="G14" s="84">
        <f>F14*E14</f>
        <v>0</v>
      </c>
      <c r="H14" s="122"/>
    </row>
    <row r="15" spans="1:8" s="58" customFormat="1" ht="12.75" x14ac:dyDescent="0.25">
      <c r="A15" s="53"/>
      <c r="B15" s="67"/>
      <c r="C15" s="304"/>
      <c r="F15" s="477"/>
    </row>
    <row r="16" spans="1:8" s="19" customFormat="1" ht="102" x14ac:dyDescent="0.2">
      <c r="A16" s="57" t="s">
        <v>544</v>
      </c>
      <c r="B16" s="59" t="s">
        <v>545</v>
      </c>
      <c r="C16" s="361"/>
      <c r="D16" s="105" t="s">
        <v>90</v>
      </c>
      <c r="E16" s="105">
        <v>1049.5</v>
      </c>
      <c r="F16" s="476">
        <v>0</v>
      </c>
      <c r="G16" s="84">
        <f>F16*E16</f>
        <v>0</v>
      </c>
      <c r="H16" s="122"/>
    </row>
    <row r="17" spans="1:8" s="58" customFormat="1" ht="12.75" x14ac:dyDescent="0.25">
      <c r="A17" s="53"/>
      <c r="B17" s="67"/>
      <c r="C17" s="304"/>
      <c r="F17" s="477"/>
    </row>
    <row r="18" spans="1:8" s="19" customFormat="1" ht="202.5" customHeight="1" x14ac:dyDescent="0.2">
      <c r="A18" s="269" t="s">
        <v>546</v>
      </c>
      <c r="B18" s="270" t="s">
        <v>547</v>
      </c>
      <c r="C18" s="434"/>
      <c r="D18" s="283" t="s">
        <v>90</v>
      </c>
      <c r="E18" s="283">
        <v>1049.5</v>
      </c>
      <c r="F18" s="478">
        <v>0</v>
      </c>
      <c r="G18" s="273">
        <f>F18*E18</f>
        <v>0</v>
      </c>
      <c r="H18" s="122"/>
    </row>
    <row r="19" spans="1:8" s="19" customFormat="1" ht="33.75" customHeight="1" x14ac:dyDescent="0.2">
      <c r="A19" s="269"/>
      <c r="B19" s="270" t="s">
        <v>548</v>
      </c>
      <c r="C19" s="434"/>
      <c r="D19" s="283"/>
      <c r="E19" s="283"/>
      <c r="F19" s="478"/>
      <c r="G19" s="273"/>
      <c r="H19" s="122"/>
    </row>
    <row r="20" spans="1:8" s="19" customFormat="1" ht="33.75" customHeight="1" x14ac:dyDescent="0.2">
      <c r="A20" s="269"/>
      <c r="B20" s="270" t="s">
        <v>549</v>
      </c>
      <c r="C20" s="434"/>
      <c r="D20" s="283"/>
      <c r="E20" s="283"/>
      <c r="F20" s="478"/>
      <c r="G20" s="273"/>
      <c r="H20" s="122"/>
    </row>
    <row r="21" spans="1:8" s="19" customFormat="1" ht="33.75" customHeight="1" x14ac:dyDescent="0.2">
      <c r="A21" s="269"/>
      <c r="B21" s="270" t="s">
        <v>550</v>
      </c>
      <c r="C21" s="434"/>
      <c r="D21" s="283"/>
      <c r="E21" s="283"/>
      <c r="F21" s="478"/>
      <c r="G21" s="273"/>
      <c r="H21" s="122"/>
    </row>
    <row r="22" spans="1:8" s="19" customFormat="1" ht="33.75" customHeight="1" x14ac:dyDescent="0.2">
      <c r="A22" s="269"/>
      <c r="B22" s="270" t="s">
        <v>551</v>
      </c>
      <c r="C22" s="434"/>
      <c r="D22" s="283"/>
      <c r="E22" s="283"/>
      <c r="F22" s="478"/>
      <c r="G22" s="273"/>
      <c r="H22" s="122"/>
    </row>
    <row r="23" spans="1:8" s="19" customFormat="1" ht="33.75" customHeight="1" x14ac:dyDescent="0.2">
      <c r="A23" s="269"/>
      <c r="B23" s="270" t="s">
        <v>552</v>
      </c>
      <c r="C23" s="434"/>
      <c r="D23" s="283"/>
      <c r="E23" s="283"/>
      <c r="F23" s="478"/>
      <c r="G23" s="273"/>
      <c r="H23" s="122"/>
    </row>
    <row r="24" spans="1:8" s="58" customFormat="1" ht="12.75" x14ac:dyDescent="0.25">
      <c r="A24" s="53"/>
      <c r="B24" s="67"/>
      <c r="C24" s="304"/>
      <c r="F24" s="477"/>
    </row>
    <row r="25" spans="1:8" s="19" customFormat="1" ht="87" customHeight="1" x14ac:dyDescent="0.2">
      <c r="A25" s="269" t="s">
        <v>553</v>
      </c>
      <c r="B25" s="270" t="s">
        <v>554</v>
      </c>
      <c r="C25" s="434"/>
      <c r="D25" s="283" t="s">
        <v>90</v>
      </c>
      <c r="E25" s="283">
        <v>1049.5</v>
      </c>
      <c r="F25" s="478">
        <v>0</v>
      </c>
      <c r="G25" s="273">
        <f>F25*E25</f>
        <v>0</v>
      </c>
      <c r="H25" s="122"/>
    </row>
    <row r="26" spans="1:8" s="58" customFormat="1" ht="12.75" x14ac:dyDescent="0.25">
      <c r="A26" s="53"/>
      <c r="B26" s="67"/>
      <c r="C26" s="304"/>
      <c r="F26" s="477"/>
    </row>
    <row r="27" spans="1:8" s="19" customFormat="1" ht="66" customHeight="1" x14ac:dyDescent="0.2">
      <c r="A27" s="57" t="s">
        <v>555</v>
      </c>
      <c r="B27" s="59" t="s">
        <v>556</v>
      </c>
      <c r="C27" s="361"/>
      <c r="D27" s="105" t="s">
        <v>116</v>
      </c>
      <c r="E27" s="105">
        <v>849.5</v>
      </c>
      <c r="F27" s="476">
        <v>0</v>
      </c>
      <c r="G27" s="84">
        <f>F27*E27</f>
        <v>0</v>
      </c>
      <c r="H27" s="122"/>
    </row>
    <row r="28" spans="1:8" s="19" customFormat="1" ht="33.75" customHeight="1" x14ac:dyDescent="0.2">
      <c r="A28" s="57"/>
      <c r="B28" s="59" t="s">
        <v>557</v>
      </c>
      <c r="C28" s="361"/>
      <c r="D28" s="105" t="s">
        <v>90</v>
      </c>
      <c r="E28" s="105">
        <v>1049.5</v>
      </c>
      <c r="F28" s="476">
        <v>0</v>
      </c>
      <c r="G28" s="84">
        <f>F28*E28</f>
        <v>0</v>
      </c>
      <c r="H28" s="122"/>
    </row>
    <row r="29" spans="1:8" s="58" customFormat="1" ht="12.75" x14ac:dyDescent="0.25">
      <c r="A29" s="53"/>
      <c r="B29" s="67"/>
      <c r="C29" s="304"/>
      <c r="F29" s="477"/>
    </row>
    <row r="30" spans="1:8" s="19" customFormat="1" ht="82.5" customHeight="1" x14ac:dyDescent="0.2">
      <c r="A30" s="269" t="s">
        <v>558</v>
      </c>
      <c r="B30" s="270" t="s">
        <v>559</v>
      </c>
      <c r="C30" s="434"/>
      <c r="D30" s="283"/>
      <c r="E30" s="283"/>
      <c r="F30" s="478"/>
      <c r="G30" s="273"/>
      <c r="H30" s="122"/>
    </row>
    <row r="31" spans="1:8" s="19" customFormat="1" ht="114.75" x14ac:dyDescent="0.2">
      <c r="A31" s="269"/>
      <c r="B31" s="270" t="s">
        <v>560</v>
      </c>
      <c r="C31" s="434"/>
      <c r="D31" s="599" t="s">
        <v>90</v>
      </c>
      <c r="E31" s="599">
        <v>125</v>
      </c>
      <c r="F31" s="600">
        <v>0</v>
      </c>
      <c r="G31" s="601">
        <f>F31*E31</f>
        <v>0</v>
      </c>
      <c r="H31" s="122"/>
    </row>
    <row r="32" spans="1:8" s="19" customFormat="1" ht="63.75" x14ac:dyDescent="0.2">
      <c r="A32" s="269"/>
      <c r="B32" s="270" t="s">
        <v>699</v>
      </c>
      <c r="C32" s="434"/>
      <c r="D32" s="599" t="s">
        <v>222</v>
      </c>
      <c r="E32" s="599">
        <v>3</v>
      </c>
      <c r="F32" s="600">
        <v>0</v>
      </c>
      <c r="G32" s="601">
        <f>F32*E32</f>
        <v>0</v>
      </c>
      <c r="H32" s="122"/>
    </row>
    <row r="33" spans="1:8" s="19" customFormat="1" ht="76.5" x14ac:dyDescent="0.2">
      <c r="A33" s="269"/>
      <c r="B33" s="270" t="s">
        <v>700</v>
      </c>
      <c r="C33" s="434"/>
      <c r="D33" s="599" t="s">
        <v>222</v>
      </c>
      <c r="E33" s="599">
        <v>3</v>
      </c>
      <c r="F33" s="600">
        <v>0</v>
      </c>
      <c r="G33" s="601">
        <f>F33*E33</f>
        <v>0</v>
      </c>
      <c r="H33" s="122"/>
    </row>
    <row r="34" spans="1:8" s="19" customFormat="1" ht="76.5" x14ac:dyDescent="0.2">
      <c r="A34" s="269"/>
      <c r="B34" s="270" t="s">
        <v>701</v>
      </c>
      <c r="C34" s="434"/>
      <c r="D34" s="599" t="s">
        <v>222</v>
      </c>
      <c r="E34" s="599">
        <v>3</v>
      </c>
      <c r="F34" s="600">
        <v>0</v>
      </c>
      <c r="G34" s="601">
        <f>F34*E34</f>
        <v>0</v>
      </c>
      <c r="H34" s="122"/>
    </row>
    <row r="35" spans="1:8" s="62" customFormat="1" ht="23.25" customHeight="1" thickBot="1" x14ac:dyDescent="0.25">
      <c r="A35" s="57"/>
      <c r="B35" s="67"/>
      <c r="C35" s="304"/>
      <c r="D35" s="105"/>
      <c r="E35" s="105"/>
      <c r="F35" s="476"/>
      <c r="G35" s="84"/>
    </row>
    <row r="36" spans="1:8" s="4" customFormat="1" ht="17.25" thickBot="1" x14ac:dyDescent="0.35">
      <c r="A36" s="52"/>
      <c r="B36" s="72" t="s">
        <v>561</v>
      </c>
      <c r="C36" s="72"/>
      <c r="D36" s="81"/>
      <c r="E36" s="82"/>
      <c r="F36" s="83"/>
      <c r="G36" s="83">
        <f>SUM(G10:G35)</f>
        <v>0</v>
      </c>
    </row>
  </sheetData>
  <sheetProtection password="CAF5" sheet="1" objects="1" scenarios="1" formatCells="0" formatColumns="0"/>
  <mergeCells count="3">
    <mergeCell ref="A4:G4"/>
    <mergeCell ref="A5:G5"/>
    <mergeCell ref="A6:G6"/>
  </mergeCells>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2" manualBreakCount="2">
    <brk id="23" max="5" man="1"/>
    <brk id="29" max="5" man="1"/>
  </rowBreaks>
  <colBreaks count="1" manualBreakCount="1">
    <brk id="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BreakPreview" topLeftCell="A41" zoomScale="130" zoomScaleSheetLayoutView="130" workbookViewId="0">
      <selection activeCell="D44" sqref="D44"/>
    </sheetView>
  </sheetViews>
  <sheetFormatPr defaultColWidth="9.140625" defaultRowHeight="16.5" x14ac:dyDescent="0.3"/>
  <cols>
    <col min="1" max="1" width="7.140625" style="8" customWidth="1"/>
    <col min="2" max="2" width="39.42578125" style="15" customWidth="1"/>
    <col min="3" max="3" width="23" style="15" bestFit="1" customWidth="1"/>
    <col min="4" max="4" width="8.28515625" style="8" customWidth="1"/>
    <col min="5" max="5" width="9.7109375" style="8" customWidth="1"/>
    <col min="6" max="6" width="12.42578125" style="8" customWidth="1"/>
    <col min="7" max="7" width="13.28515625" style="8" customWidth="1"/>
    <col min="8" max="12" width="9.140625" style="2"/>
    <col min="13" max="13" width="7.140625" style="2" customWidth="1"/>
    <col min="14" max="16384" width="9.140625" style="2"/>
  </cols>
  <sheetData>
    <row r="1" spans="1:7" x14ac:dyDescent="0.3">
      <c r="A1" s="3" t="s">
        <v>562</v>
      </c>
      <c r="B1" s="68" t="s">
        <v>563</v>
      </c>
      <c r="C1" s="68"/>
    </row>
    <row r="2" spans="1:7" x14ac:dyDescent="0.3">
      <c r="A2" s="3"/>
      <c r="B2" s="68"/>
      <c r="C2" s="68"/>
    </row>
    <row r="3" spans="1:7" customFormat="1" ht="15" x14ac:dyDescent="0.25">
      <c r="A3" s="86" t="s">
        <v>564</v>
      </c>
      <c r="B3" s="87"/>
      <c r="C3" s="87"/>
      <c r="D3" s="106"/>
      <c r="E3" s="107"/>
      <c r="F3" s="106"/>
      <c r="G3" s="108"/>
    </row>
    <row r="4" spans="1:7" s="93" customFormat="1" ht="13.5" x14ac:dyDescent="0.25">
      <c r="A4" s="585" t="s">
        <v>565</v>
      </c>
      <c r="B4" s="586"/>
      <c r="C4" s="586"/>
      <c r="D4" s="586"/>
      <c r="E4" s="586"/>
      <c r="F4" s="586"/>
      <c r="G4" s="587"/>
    </row>
    <row r="5" spans="1:7" s="93" customFormat="1" ht="41.25" customHeight="1" x14ac:dyDescent="0.25">
      <c r="A5" s="579" t="s">
        <v>566</v>
      </c>
      <c r="B5" s="580"/>
      <c r="C5" s="580"/>
      <c r="D5" s="580"/>
      <c r="E5" s="580"/>
      <c r="F5" s="580"/>
      <c r="G5" s="581"/>
    </row>
    <row r="6" spans="1:7" s="93" customFormat="1" ht="15" customHeight="1" x14ac:dyDescent="0.25">
      <c r="A6" s="579" t="s">
        <v>567</v>
      </c>
      <c r="B6" s="588"/>
      <c r="C6" s="588"/>
      <c r="D6" s="588"/>
      <c r="E6" s="588"/>
      <c r="F6" s="588"/>
      <c r="G6" s="589"/>
    </row>
    <row r="7" spans="1:7" s="93" customFormat="1" ht="44.25" customHeight="1" x14ac:dyDescent="0.25">
      <c r="A7" s="579" t="s">
        <v>568</v>
      </c>
      <c r="B7" s="580"/>
      <c r="C7" s="580"/>
      <c r="D7" s="580"/>
      <c r="E7" s="580"/>
      <c r="F7" s="580"/>
      <c r="G7" s="581"/>
    </row>
    <row r="8" spans="1:7" s="93" customFormat="1" ht="15" customHeight="1" x14ac:dyDescent="0.25">
      <c r="A8" s="579" t="s">
        <v>569</v>
      </c>
      <c r="B8" s="580"/>
      <c r="C8" s="580"/>
      <c r="D8" s="580"/>
      <c r="E8" s="580"/>
      <c r="F8" s="580"/>
      <c r="G8" s="581"/>
    </row>
    <row r="9" spans="1:7" s="93" customFormat="1" ht="12.75" customHeight="1" x14ac:dyDescent="0.25">
      <c r="A9" s="582" t="s">
        <v>570</v>
      </c>
      <c r="B9" s="583"/>
      <c r="C9" s="583"/>
      <c r="D9" s="583"/>
      <c r="E9" s="583"/>
      <c r="F9" s="583"/>
      <c r="G9" s="584"/>
    </row>
    <row r="10" spans="1:7" x14ac:dyDescent="0.3">
      <c r="A10" s="3"/>
      <c r="B10" s="68"/>
      <c r="C10" s="68"/>
    </row>
    <row r="12" spans="1:7" s="4" customFormat="1" ht="17.25" thickBot="1" x14ac:dyDescent="0.35">
      <c r="A12" s="5"/>
      <c r="B12" s="69" t="s">
        <v>53</v>
      </c>
      <c r="C12" s="295" t="s">
        <v>54</v>
      </c>
      <c r="D12" s="79" t="s">
        <v>55</v>
      </c>
      <c r="E12" s="79" t="s">
        <v>56</v>
      </c>
      <c r="F12" s="452" t="s">
        <v>57</v>
      </c>
      <c r="G12" s="79" t="s">
        <v>58</v>
      </c>
    </row>
    <row r="13" spans="1:7" ht="17.25" thickTop="1" x14ac:dyDescent="0.3">
      <c r="C13" s="362"/>
      <c r="F13" s="364"/>
    </row>
    <row r="14" spans="1:7" s="19" customFormat="1" ht="114.75" x14ac:dyDescent="0.2">
      <c r="A14" s="57" t="s">
        <v>571</v>
      </c>
      <c r="B14" s="59" t="s">
        <v>572</v>
      </c>
      <c r="C14" s="361"/>
      <c r="F14" s="321"/>
    </row>
    <row r="15" spans="1:7" s="19" customFormat="1" ht="43.5" customHeight="1" x14ac:dyDescent="0.2">
      <c r="A15" s="57"/>
      <c r="B15" s="59" t="s">
        <v>573</v>
      </c>
      <c r="C15" s="361"/>
      <c r="F15" s="321"/>
    </row>
    <row r="16" spans="1:7" s="19" customFormat="1" ht="42" customHeight="1" x14ac:dyDescent="0.2">
      <c r="A16" s="57"/>
      <c r="B16" s="123" t="s">
        <v>574</v>
      </c>
      <c r="C16" s="479"/>
      <c r="F16" s="321"/>
    </row>
    <row r="17" spans="1:8" s="19" customFormat="1" ht="33" x14ac:dyDescent="0.2">
      <c r="A17" s="284" t="s">
        <v>575</v>
      </c>
      <c r="B17" s="285" t="s">
        <v>576</v>
      </c>
      <c r="C17" s="480"/>
      <c r="D17" s="271" t="s">
        <v>90</v>
      </c>
      <c r="E17" s="499">
        <v>62.6</v>
      </c>
      <c r="F17" s="448">
        <v>0</v>
      </c>
      <c r="G17" s="273">
        <f t="shared" ref="G17:G22" si="0">F17*E17</f>
        <v>0</v>
      </c>
      <c r="H17" s="122"/>
    </row>
    <row r="18" spans="1:8" s="19" customFormat="1" x14ac:dyDescent="0.3">
      <c r="A18" s="284" t="s">
        <v>577</v>
      </c>
      <c r="B18" s="286" t="s">
        <v>578</v>
      </c>
      <c r="C18" s="481"/>
      <c r="D18" s="271" t="s">
        <v>90</v>
      </c>
      <c r="E18" s="499">
        <v>9.8000000000000007</v>
      </c>
      <c r="F18" s="448">
        <v>0</v>
      </c>
      <c r="G18" s="273">
        <f t="shared" si="0"/>
        <v>0</v>
      </c>
      <c r="H18" s="122"/>
    </row>
    <row r="19" spans="1:8" s="19" customFormat="1" ht="33" x14ac:dyDescent="0.3">
      <c r="A19" s="284" t="s">
        <v>579</v>
      </c>
      <c r="B19" s="287" t="s">
        <v>580</v>
      </c>
      <c r="C19" s="482"/>
      <c r="D19" s="271" t="s">
        <v>90</v>
      </c>
      <c r="E19" s="499">
        <v>72.5</v>
      </c>
      <c r="F19" s="448">
        <v>0</v>
      </c>
      <c r="G19" s="273">
        <f t="shared" si="0"/>
        <v>0</v>
      </c>
      <c r="H19" s="122"/>
    </row>
    <row r="20" spans="1:8" s="19" customFormat="1" x14ac:dyDescent="0.3">
      <c r="A20" s="288" t="s">
        <v>581</v>
      </c>
      <c r="B20" s="293" t="s">
        <v>582</v>
      </c>
      <c r="C20" s="483"/>
      <c r="D20" s="290" t="s">
        <v>90</v>
      </c>
      <c r="E20" s="500">
        <f>6+1.5+1.5</f>
        <v>9</v>
      </c>
      <c r="F20" s="485">
        <v>0</v>
      </c>
      <c r="G20" s="291">
        <f t="shared" si="0"/>
        <v>0</v>
      </c>
      <c r="H20" s="122"/>
    </row>
    <row r="21" spans="1:8" s="19" customFormat="1" x14ac:dyDescent="0.3">
      <c r="A21" s="288" t="s">
        <v>583</v>
      </c>
      <c r="B21" s="293" t="s">
        <v>584</v>
      </c>
      <c r="C21" s="483"/>
      <c r="D21" s="290" t="s">
        <v>90</v>
      </c>
      <c r="E21" s="500">
        <f>14.5+3</f>
        <v>17.5</v>
      </c>
      <c r="F21" s="485">
        <v>0</v>
      </c>
      <c r="G21" s="291">
        <f t="shared" si="0"/>
        <v>0</v>
      </c>
      <c r="H21" s="122"/>
    </row>
    <row r="22" spans="1:8" s="19" customFormat="1" ht="33" x14ac:dyDescent="0.3">
      <c r="A22" s="288" t="s">
        <v>585</v>
      </c>
      <c r="B22" s="293" t="s">
        <v>586</v>
      </c>
      <c r="C22" s="483"/>
      <c r="D22" s="290" t="s">
        <v>222</v>
      </c>
      <c r="E22" s="500">
        <v>90</v>
      </c>
      <c r="F22" s="485">
        <v>0</v>
      </c>
      <c r="G22" s="291">
        <f t="shared" si="0"/>
        <v>0</v>
      </c>
    </row>
    <row r="23" spans="1:8" s="19" customFormat="1" x14ac:dyDescent="0.3">
      <c r="A23" s="57"/>
      <c r="B23" s="501"/>
      <c r="C23" s="502"/>
      <c r="D23" s="76"/>
      <c r="E23" s="77"/>
      <c r="F23" s="318"/>
      <c r="G23" s="78"/>
    </row>
    <row r="24" spans="1:8" s="19" customFormat="1" ht="127.5" x14ac:dyDescent="0.2">
      <c r="A24" s="57" t="s">
        <v>587</v>
      </c>
      <c r="B24" s="59" t="s">
        <v>588</v>
      </c>
      <c r="C24" s="361"/>
      <c r="F24" s="321"/>
    </row>
    <row r="25" spans="1:8" s="19" customFormat="1" ht="43.5" customHeight="1" x14ac:dyDescent="0.2">
      <c r="A25" s="57"/>
      <c r="B25" s="59" t="s">
        <v>573</v>
      </c>
      <c r="C25" s="361"/>
      <c r="F25" s="321"/>
    </row>
    <row r="26" spans="1:8" s="19" customFormat="1" ht="42" customHeight="1" x14ac:dyDescent="0.2">
      <c r="A26" s="57"/>
      <c r="B26" s="123" t="s">
        <v>574</v>
      </c>
      <c r="C26" s="479"/>
      <c r="F26" s="321"/>
    </row>
    <row r="27" spans="1:8" s="19" customFormat="1" x14ac:dyDescent="0.3">
      <c r="A27" s="288" t="s">
        <v>575</v>
      </c>
      <c r="B27" s="289" t="s">
        <v>589</v>
      </c>
      <c r="C27" s="484"/>
      <c r="D27" s="290" t="s">
        <v>90</v>
      </c>
      <c r="E27" s="500">
        <f>13</f>
        <v>13</v>
      </c>
      <c r="F27" s="485">
        <v>0</v>
      </c>
      <c r="G27" s="291">
        <f>F27*E27</f>
        <v>0</v>
      </c>
      <c r="H27" s="122"/>
    </row>
    <row r="28" spans="1:8" s="19" customFormat="1" x14ac:dyDescent="0.3">
      <c r="A28" s="288" t="s">
        <v>577</v>
      </c>
      <c r="B28" s="289" t="s">
        <v>590</v>
      </c>
      <c r="C28" s="484"/>
      <c r="D28" s="290" t="s">
        <v>90</v>
      </c>
      <c r="E28" s="500">
        <v>27</v>
      </c>
      <c r="F28" s="485">
        <v>0</v>
      </c>
      <c r="G28" s="291">
        <f>F28*E28</f>
        <v>0</v>
      </c>
    </row>
    <row r="29" spans="1:8" s="19" customFormat="1" ht="33" x14ac:dyDescent="0.3">
      <c r="A29" s="284" t="s">
        <v>579</v>
      </c>
      <c r="B29" s="287" t="s">
        <v>591</v>
      </c>
      <c r="C29" s="482"/>
      <c r="D29" s="271" t="s">
        <v>222</v>
      </c>
      <c r="E29" s="499">
        <v>35</v>
      </c>
      <c r="F29" s="448">
        <v>0</v>
      </c>
      <c r="G29" s="273">
        <f>F29*E29</f>
        <v>0</v>
      </c>
    </row>
    <row r="30" spans="1:8" s="292" customFormat="1" x14ac:dyDescent="0.3">
      <c r="A30" s="288" t="s">
        <v>581</v>
      </c>
      <c r="B30" s="289" t="s">
        <v>592</v>
      </c>
      <c r="C30" s="484"/>
      <c r="D30" s="290" t="s">
        <v>90</v>
      </c>
      <c r="E30" s="500">
        <v>22</v>
      </c>
      <c r="F30" s="485">
        <v>0</v>
      </c>
      <c r="G30" s="291">
        <f>F30*E30</f>
        <v>0</v>
      </c>
    </row>
    <row r="31" spans="1:8" s="19" customFormat="1" x14ac:dyDescent="0.3">
      <c r="A31" s="53"/>
      <c r="B31" s="501"/>
      <c r="C31" s="502"/>
      <c r="D31" s="76"/>
      <c r="E31" s="77"/>
      <c r="F31" s="318"/>
      <c r="G31" s="78"/>
    </row>
    <row r="32" spans="1:8" s="19" customFormat="1" ht="157.5" customHeight="1" x14ac:dyDescent="0.2">
      <c r="A32" s="57" t="s">
        <v>587</v>
      </c>
      <c r="B32" s="59" t="s">
        <v>593</v>
      </c>
      <c r="C32" s="361"/>
      <c r="F32" s="321"/>
    </row>
    <row r="33" spans="1:8" s="19" customFormat="1" ht="44.25" customHeight="1" x14ac:dyDescent="0.2">
      <c r="A33" s="57"/>
      <c r="B33" s="59" t="s">
        <v>573</v>
      </c>
      <c r="C33" s="361"/>
      <c r="D33" s="76"/>
      <c r="E33" s="77"/>
      <c r="F33" s="318"/>
      <c r="G33" s="78"/>
      <c r="H33" s="122"/>
    </row>
    <row r="34" spans="1:8" s="19" customFormat="1" ht="41.25" customHeight="1" x14ac:dyDescent="0.2">
      <c r="A34" s="57"/>
      <c r="B34" s="123" t="s">
        <v>574</v>
      </c>
      <c r="C34" s="479"/>
      <c r="D34" s="76"/>
      <c r="E34" s="77"/>
      <c r="F34" s="318"/>
      <c r="G34" s="78"/>
    </row>
    <row r="35" spans="1:8" s="19" customFormat="1" ht="25.5" x14ac:dyDescent="0.2">
      <c r="A35" s="53" t="s">
        <v>575</v>
      </c>
      <c r="B35" s="123" t="s">
        <v>594</v>
      </c>
      <c r="C35" s="479"/>
      <c r="D35" s="76" t="s">
        <v>90</v>
      </c>
      <c r="E35" s="77">
        <v>134</v>
      </c>
      <c r="F35" s="318">
        <v>0</v>
      </c>
      <c r="G35" s="78">
        <f>F35*E35</f>
        <v>0</v>
      </c>
      <c r="H35" s="122"/>
    </row>
    <row r="36" spans="1:8" s="19" customFormat="1" ht="25.5" x14ac:dyDescent="0.2">
      <c r="A36" s="53" t="s">
        <v>577</v>
      </c>
      <c r="B36" s="123" t="s">
        <v>595</v>
      </c>
      <c r="C36" s="479"/>
      <c r="D36" s="76" t="s">
        <v>90</v>
      </c>
      <c r="E36" s="77">
        <f>4.2+139</f>
        <v>143.19999999999999</v>
      </c>
      <c r="F36" s="318">
        <v>0</v>
      </c>
      <c r="G36" s="78">
        <f>F36*E36</f>
        <v>0</v>
      </c>
      <c r="H36" s="122"/>
    </row>
    <row r="37" spans="1:8" s="19" customFormat="1" ht="12.75" x14ac:dyDescent="0.2">
      <c r="A37" s="57"/>
      <c r="B37" s="123"/>
      <c r="C37" s="479"/>
      <c r="D37" s="76"/>
      <c r="E37" s="77"/>
      <c r="F37" s="318"/>
      <c r="G37" s="78"/>
    </row>
    <row r="38" spans="1:8" s="19" customFormat="1" ht="15.75" customHeight="1" x14ac:dyDescent="0.2">
      <c r="A38" s="57" t="s">
        <v>596</v>
      </c>
      <c r="B38" s="59" t="s">
        <v>597</v>
      </c>
      <c r="C38" s="361"/>
      <c r="D38" s="76"/>
      <c r="E38" s="77">
        <v>190.89</v>
      </c>
      <c r="F38" s="318">
        <v>0</v>
      </c>
      <c r="G38" s="78">
        <f>F38*E38</f>
        <v>0</v>
      </c>
      <c r="H38" s="122"/>
    </row>
    <row r="39" spans="1:8" s="19" customFormat="1" ht="25.5" x14ac:dyDescent="0.2">
      <c r="A39" s="57"/>
      <c r="B39" s="59" t="s">
        <v>598</v>
      </c>
      <c r="C39" s="361"/>
      <c r="D39" s="76"/>
      <c r="E39" s="77"/>
      <c r="F39" s="318"/>
      <c r="G39" s="78"/>
      <c r="H39" s="122"/>
    </row>
    <row r="40" spans="1:8" s="19" customFormat="1" ht="39.75" customHeight="1" x14ac:dyDescent="0.2">
      <c r="A40" s="57"/>
      <c r="B40" s="59" t="s">
        <v>573</v>
      </c>
      <c r="C40" s="361"/>
      <c r="D40" s="76"/>
      <c r="E40" s="77"/>
      <c r="F40" s="318"/>
      <c r="G40" s="78"/>
      <c r="H40" s="122"/>
    </row>
    <row r="41" spans="1:8" s="19" customFormat="1" ht="38.25" x14ac:dyDescent="0.2">
      <c r="A41" s="57"/>
      <c r="B41" s="123" t="s">
        <v>574</v>
      </c>
      <c r="C41" s="479"/>
      <c r="D41" s="76"/>
      <c r="E41" s="77"/>
      <c r="F41" s="318"/>
      <c r="G41" s="78"/>
      <c r="H41" s="122"/>
    </row>
    <row r="42" spans="1:8" x14ac:dyDescent="0.3">
      <c r="C42" s="362"/>
      <c r="F42" s="364"/>
    </row>
    <row r="43" spans="1:8" ht="30.75" customHeight="1" x14ac:dyDescent="0.3">
      <c r="A43" s="269" t="s">
        <v>599</v>
      </c>
      <c r="B43" s="270" t="s">
        <v>600</v>
      </c>
      <c r="C43" s="434"/>
      <c r="D43" s="271"/>
      <c r="E43" s="272">
        <v>22.3</v>
      </c>
      <c r="F43" s="448">
        <v>0</v>
      </c>
      <c r="G43" s="273">
        <f>F43*E43</f>
        <v>0</v>
      </c>
    </row>
    <row r="44" spans="1:8" ht="89.25" x14ac:dyDescent="0.3">
      <c r="A44" s="294"/>
      <c r="B44" s="270" t="s">
        <v>601</v>
      </c>
      <c r="C44" s="434"/>
      <c r="D44" s="294"/>
      <c r="E44" s="294"/>
      <c r="F44" s="486"/>
      <c r="G44" s="294"/>
    </row>
    <row r="45" spans="1:8" ht="25.5" x14ac:dyDescent="0.3">
      <c r="A45" s="294"/>
      <c r="B45" s="270" t="s">
        <v>602</v>
      </c>
      <c r="C45" s="434"/>
      <c r="D45" s="294"/>
      <c r="E45" s="294"/>
      <c r="F45" s="486"/>
      <c r="G45" s="294"/>
    </row>
    <row r="46" spans="1:8" ht="28.5" customHeight="1" thickBot="1" x14ac:dyDescent="0.35">
      <c r="C46" s="362"/>
      <c r="F46" s="364"/>
    </row>
    <row r="47" spans="1:8" s="4" customFormat="1" ht="17.25" thickBot="1" x14ac:dyDescent="0.35">
      <c r="A47" s="52"/>
      <c r="B47" s="72" t="s">
        <v>603</v>
      </c>
      <c r="C47" s="72"/>
      <c r="D47" s="81"/>
      <c r="E47" s="82"/>
      <c r="F47" s="83"/>
      <c r="G47" s="83">
        <f>SUM(G15:G46)</f>
        <v>0</v>
      </c>
    </row>
    <row r="48" spans="1:8" ht="17.25" thickTop="1" x14ac:dyDescent="0.3"/>
    <row r="49" ht="15.75" customHeight="1" x14ac:dyDescent="0.3"/>
  </sheetData>
  <sheetProtection algorithmName="SHA-512" hashValue="+rVejmahC0hY2HNQxKhXUyEJH9mQ/VsyjUyrZiibk4DtSN5FcWSJK83zuRpHgx63a5mj8xkn3QZoz87U9lxdSw==" saltValue="QM6cKIvfOgpnvyddO49aMg==" spinCount="100000" sheet="1" formatCells="0" formatColumns="0"/>
  <mergeCells count="6">
    <mergeCell ref="A9:G9"/>
    <mergeCell ref="A4:G4"/>
    <mergeCell ref="A5:G5"/>
    <mergeCell ref="A6:G6"/>
    <mergeCell ref="A7:G7"/>
    <mergeCell ref="A8:G8"/>
  </mergeCells>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2" manualBreakCount="2">
    <brk id="23" max="5" man="1"/>
    <brk id="37" max="5" man="1"/>
  </rowBreaks>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BreakPreview" topLeftCell="A17" zoomScale="130" zoomScaleSheetLayoutView="130" workbookViewId="0">
      <selection activeCell="F20" sqref="F20"/>
    </sheetView>
  </sheetViews>
  <sheetFormatPr defaultColWidth="9.140625" defaultRowHeight="16.5" x14ac:dyDescent="0.3"/>
  <cols>
    <col min="1" max="1" width="7.140625" style="8" customWidth="1"/>
    <col min="2" max="2" width="39.42578125" style="15" customWidth="1"/>
    <col min="3" max="3" width="23" style="15" bestFit="1" customWidth="1"/>
    <col min="4" max="4" width="8.28515625" style="8" customWidth="1"/>
    <col min="5" max="5" width="10" style="8" customWidth="1"/>
    <col min="6" max="6" width="12.7109375" style="8" customWidth="1"/>
    <col min="7" max="7" width="12.140625" style="8" customWidth="1"/>
    <col min="8" max="12" width="9.140625" style="2"/>
    <col min="13" max="13" width="7.140625" style="2" customWidth="1"/>
    <col min="14" max="16384" width="9.140625" style="2"/>
  </cols>
  <sheetData>
    <row r="1" spans="1:8" x14ac:dyDescent="0.3">
      <c r="A1" s="3" t="s">
        <v>604</v>
      </c>
      <c r="B1" s="68" t="s">
        <v>605</v>
      </c>
      <c r="C1" s="68"/>
    </row>
    <row r="2" spans="1:8" x14ac:dyDescent="0.3">
      <c r="A2" s="3"/>
      <c r="B2" s="68"/>
      <c r="C2" s="68"/>
    </row>
    <row r="3" spans="1:8" x14ac:dyDescent="0.3">
      <c r="A3" s="3"/>
      <c r="B3" s="68"/>
      <c r="C3" s="68"/>
    </row>
    <row r="4" spans="1:8" s="109" customFormat="1" ht="15" x14ac:dyDescent="0.25">
      <c r="A4" s="86" t="s">
        <v>606</v>
      </c>
      <c r="B4" s="87"/>
      <c r="C4" s="87"/>
      <c r="D4" s="88"/>
      <c r="E4" s="89"/>
      <c r="F4" s="90"/>
      <c r="G4" s="91"/>
    </row>
    <row r="5" spans="1:8" s="85" customFormat="1" ht="13.5" customHeight="1" x14ac:dyDescent="0.25">
      <c r="A5" s="576" t="s">
        <v>607</v>
      </c>
      <c r="B5" s="530"/>
      <c r="C5" s="530"/>
      <c r="D5" s="530"/>
      <c r="E5" s="530"/>
      <c r="F5" s="530"/>
      <c r="G5" s="531"/>
    </row>
    <row r="6" spans="1:8" s="93" customFormat="1" ht="41.25" customHeight="1" x14ac:dyDescent="0.25">
      <c r="A6" s="520" t="s">
        <v>608</v>
      </c>
      <c r="B6" s="558"/>
      <c r="C6" s="558"/>
      <c r="D6" s="558"/>
      <c r="E6" s="558"/>
      <c r="F6" s="558"/>
      <c r="G6" s="559"/>
    </row>
    <row r="7" spans="1:8" s="93" customFormat="1" ht="15.75" customHeight="1" x14ac:dyDescent="0.25">
      <c r="A7" s="579" t="s">
        <v>609</v>
      </c>
      <c r="B7" s="580"/>
      <c r="C7" s="580"/>
      <c r="D7" s="580"/>
      <c r="E7" s="580"/>
      <c r="F7" s="580"/>
      <c r="G7" s="581"/>
    </row>
    <row r="8" spans="1:8" s="93" customFormat="1" ht="29.25" customHeight="1" x14ac:dyDescent="0.25">
      <c r="A8" s="579" t="s">
        <v>610</v>
      </c>
      <c r="B8" s="580"/>
      <c r="C8" s="580"/>
      <c r="D8" s="580"/>
      <c r="E8" s="580"/>
      <c r="F8" s="580"/>
      <c r="G8" s="581"/>
    </row>
    <row r="9" spans="1:8" s="93" customFormat="1" ht="27.75" customHeight="1" x14ac:dyDescent="0.25">
      <c r="A9" s="582" t="s">
        <v>611</v>
      </c>
      <c r="B9" s="583"/>
      <c r="C9" s="583"/>
      <c r="D9" s="583"/>
      <c r="E9" s="583"/>
      <c r="F9" s="583"/>
      <c r="G9" s="584"/>
    </row>
    <row r="10" spans="1:8" x14ac:dyDescent="0.3">
      <c r="A10" s="3"/>
      <c r="B10" s="68"/>
      <c r="C10" s="68"/>
    </row>
    <row r="12" spans="1:8" s="4" customFormat="1" ht="17.25" thickBot="1" x14ac:dyDescent="0.35">
      <c r="A12" s="5"/>
      <c r="B12" s="69" t="s">
        <v>53</v>
      </c>
      <c r="C12" s="295" t="s">
        <v>54</v>
      </c>
      <c r="D12" s="79" t="s">
        <v>55</v>
      </c>
      <c r="E12" s="79" t="s">
        <v>56</v>
      </c>
      <c r="F12" s="452" t="s">
        <v>57</v>
      </c>
      <c r="G12" s="79" t="s">
        <v>58</v>
      </c>
    </row>
    <row r="13" spans="1:8" ht="17.25" thickTop="1" x14ac:dyDescent="0.3">
      <c r="C13" s="362"/>
      <c r="F13" s="364"/>
    </row>
    <row r="14" spans="1:8" s="19" customFormat="1" ht="69.75" customHeight="1" x14ac:dyDescent="0.2">
      <c r="A14" s="57" t="s">
        <v>612</v>
      </c>
      <c r="B14" s="59" t="s">
        <v>613</v>
      </c>
      <c r="C14" s="361"/>
      <c r="D14" s="76" t="s">
        <v>90</v>
      </c>
      <c r="E14" s="77">
        <v>354.59</v>
      </c>
      <c r="F14" s="301">
        <v>0</v>
      </c>
      <c r="G14" s="78">
        <f>F14*E14</f>
        <v>0</v>
      </c>
      <c r="H14" s="122"/>
    </row>
    <row r="15" spans="1:8" x14ac:dyDescent="0.3">
      <c r="C15" s="362"/>
      <c r="F15" s="364"/>
    </row>
    <row r="16" spans="1:8" s="19" customFormat="1" ht="70.5" customHeight="1" x14ac:dyDescent="0.2">
      <c r="A16" s="57" t="s">
        <v>614</v>
      </c>
      <c r="B16" s="59" t="s">
        <v>615</v>
      </c>
      <c r="C16" s="361"/>
      <c r="D16" s="76" t="s">
        <v>90</v>
      </c>
      <c r="E16" s="77">
        <v>481.49</v>
      </c>
      <c r="F16" s="301">
        <v>0</v>
      </c>
      <c r="G16" s="78">
        <f>F16*E16</f>
        <v>0</v>
      </c>
      <c r="H16" s="122"/>
    </row>
    <row r="17" spans="1:8" s="19" customFormat="1" ht="12.75" x14ac:dyDescent="0.2">
      <c r="A17" s="57"/>
      <c r="B17" s="59"/>
      <c r="C17" s="361"/>
      <c r="D17" s="76"/>
      <c r="E17" s="77"/>
      <c r="F17" s="301"/>
      <c r="G17" s="78"/>
      <c r="H17" s="122"/>
    </row>
    <row r="18" spans="1:8" s="19" customFormat="1" ht="70.5" customHeight="1" x14ac:dyDescent="0.2">
      <c r="A18" s="57" t="s">
        <v>616</v>
      </c>
      <c r="B18" s="59" t="s">
        <v>617</v>
      </c>
      <c r="C18" s="361"/>
      <c r="D18" s="76" t="s">
        <v>90</v>
      </c>
      <c r="E18" s="77">
        <v>1612.94</v>
      </c>
      <c r="F18" s="301">
        <v>0</v>
      </c>
      <c r="G18" s="78">
        <f>F18*E18</f>
        <v>0</v>
      </c>
      <c r="H18" s="122"/>
    </row>
    <row r="19" spans="1:8" s="19" customFormat="1" ht="12.75" x14ac:dyDescent="0.2">
      <c r="A19" s="57"/>
      <c r="B19" s="59"/>
      <c r="C19" s="361"/>
      <c r="D19" s="76"/>
      <c r="E19" s="77"/>
      <c r="F19" s="301"/>
      <c r="G19" s="78"/>
      <c r="H19" s="122"/>
    </row>
    <row r="20" spans="1:8" s="19" customFormat="1" ht="54.75" customHeight="1" x14ac:dyDescent="0.2">
      <c r="A20" s="57" t="s">
        <v>618</v>
      </c>
      <c r="B20" s="59" t="s">
        <v>619</v>
      </c>
      <c r="C20" s="361"/>
      <c r="D20" s="76" t="s">
        <v>90</v>
      </c>
      <c r="E20" s="77">
        <v>970.6</v>
      </c>
      <c r="F20" s="301">
        <v>0</v>
      </c>
      <c r="G20" s="78">
        <f>F20*E20</f>
        <v>0</v>
      </c>
      <c r="H20" s="122"/>
    </row>
    <row r="21" spans="1:8" s="19" customFormat="1" ht="23.25" customHeight="1" thickBot="1" x14ac:dyDescent="0.25">
      <c r="A21" s="58"/>
      <c r="B21" s="70"/>
      <c r="C21" s="360"/>
      <c r="D21" s="58"/>
      <c r="E21" s="58"/>
      <c r="F21" s="477"/>
      <c r="G21" s="58"/>
    </row>
    <row r="22" spans="1:8" s="4" customFormat="1" ht="17.25" thickBot="1" x14ac:dyDescent="0.35">
      <c r="A22" s="52"/>
      <c r="B22" s="72" t="s">
        <v>620</v>
      </c>
      <c r="C22" s="72"/>
      <c r="D22" s="81"/>
      <c r="E22" s="82"/>
      <c r="F22" s="83"/>
      <c r="G22" s="83">
        <f>SUM(G13:G21)</f>
        <v>0</v>
      </c>
    </row>
  </sheetData>
  <sheetProtection algorithmName="SHA-512" hashValue="X0e9/U0k3quN2oiAxT6zjBaQ5uOZW42zPa83Z8dbRQhwdP1rX2vHYLE4lp+qm+/vS7zpzoZwl0GSSQUWXSIRiQ==" saltValue="zBZ73hM3M6chVCcoQQ4Abw==" spinCount="100000" sheet="1" formatCells="0" formatColumns="0"/>
  <mergeCells count="5">
    <mergeCell ref="A5:G5"/>
    <mergeCell ref="A6:G6"/>
    <mergeCell ref="A7:G7"/>
    <mergeCell ref="A8:G8"/>
    <mergeCell ref="A9:G9"/>
  </mergeCells>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BreakPreview" topLeftCell="A31" zoomScale="130" zoomScaleSheetLayoutView="130" workbookViewId="0">
      <selection activeCell="F36" sqref="F36"/>
    </sheetView>
  </sheetViews>
  <sheetFormatPr defaultColWidth="9.140625" defaultRowHeight="16.5" x14ac:dyDescent="0.3"/>
  <cols>
    <col min="1" max="1" width="7.140625" style="8" customWidth="1"/>
    <col min="2" max="2" width="39.42578125" style="15" customWidth="1"/>
    <col min="3" max="3" width="23" style="15" bestFit="1" customWidth="1"/>
    <col min="4" max="4" width="8.28515625" style="8" customWidth="1"/>
    <col min="5" max="5" width="10.5703125" style="8" customWidth="1"/>
    <col min="6" max="6" width="11.5703125" style="8" customWidth="1"/>
    <col min="7" max="7" width="12.85546875" style="8" customWidth="1"/>
    <col min="8" max="11" width="9.140625" style="2"/>
    <col min="12" max="12" width="7.140625" style="2" customWidth="1"/>
    <col min="13" max="16384" width="9.140625" style="2"/>
  </cols>
  <sheetData>
    <row r="1" spans="1:8" x14ac:dyDescent="0.3">
      <c r="A1" s="3" t="s">
        <v>621</v>
      </c>
      <c r="B1" s="68" t="s">
        <v>622</v>
      </c>
      <c r="C1" s="68"/>
    </row>
    <row r="2" spans="1:8" x14ac:dyDescent="0.3">
      <c r="A2" s="3"/>
      <c r="B2" s="68"/>
      <c r="C2" s="68"/>
    </row>
    <row r="3" spans="1:8" x14ac:dyDescent="0.3">
      <c r="A3" s="11"/>
    </row>
    <row r="4" spans="1:8" s="4" customFormat="1" ht="17.25" thickBot="1" x14ac:dyDescent="0.35">
      <c r="A4" s="12"/>
      <c r="B4" s="69" t="s">
        <v>53</v>
      </c>
      <c r="C4" s="295" t="s">
        <v>54</v>
      </c>
      <c r="D4" s="79" t="s">
        <v>55</v>
      </c>
      <c r="E4" s="79" t="s">
        <v>56</v>
      </c>
      <c r="F4" s="452" t="s">
        <v>57</v>
      </c>
      <c r="G4" s="79" t="s">
        <v>58</v>
      </c>
    </row>
    <row r="5" spans="1:8" ht="17.25" thickTop="1" x14ac:dyDescent="0.3">
      <c r="A5" s="11"/>
      <c r="C5" s="362"/>
      <c r="F5" s="364"/>
    </row>
    <row r="6" spans="1:8" s="19" customFormat="1" ht="112.5" customHeight="1" x14ac:dyDescent="0.2">
      <c r="A6" s="57" t="s">
        <v>623</v>
      </c>
      <c r="B6" s="67" t="s">
        <v>624</v>
      </c>
      <c r="C6" s="304"/>
      <c r="D6" s="76" t="s">
        <v>90</v>
      </c>
      <c r="E6" s="80">
        <v>247.81</v>
      </c>
      <c r="F6" s="301">
        <v>0</v>
      </c>
      <c r="G6" s="78">
        <f>F6*E6</f>
        <v>0</v>
      </c>
      <c r="H6" s="122"/>
    </row>
    <row r="7" spans="1:8" x14ac:dyDescent="0.3">
      <c r="A7" s="11"/>
      <c r="C7" s="362"/>
      <c r="E7" s="248"/>
      <c r="F7" s="364"/>
    </row>
    <row r="8" spans="1:8" s="19" customFormat="1" ht="127.5" x14ac:dyDescent="0.2">
      <c r="A8" s="269" t="s">
        <v>625</v>
      </c>
      <c r="B8" s="270" t="s">
        <v>626</v>
      </c>
      <c r="C8" s="434"/>
      <c r="D8" s="271" t="s">
        <v>90</v>
      </c>
      <c r="E8" s="272">
        <v>115</v>
      </c>
      <c r="F8" s="448">
        <v>0</v>
      </c>
      <c r="G8" s="273">
        <f>F8*E8</f>
        <v>0</v>
      </c>
      <c r="H8" s="122"/>
    </row>
    <row r="9" spans="1:8" s="19" customFormat="1" ht="20.25" customHeight="1" x14ac:dyDescent="0.2">
      <c r="A9" s="11"/>
      <c r="B9" s="59"/>
      <c r="C9" s="361"/>
      <c r="D9" s="54"/>
      <c r="E9" s="55"/>
      <c r="F9" s="310"/>
      <c r="G9" s="56"/>
    </row>
    <row r="10" spans="1:8" s="19" customFormat="1" ht="216.75" x14ac:dyDescent="0.2">
      <c r="A10" s="269" t="s">
        <v>627</v>
      </c>
      <c r="B10" s="270" t="s">
        <v>628</v>
      </c>
      <c r="C10" s="434"/>
      <c r="D10" s="271" t="s">
        <v>90</v>
      </c>
      <c r="E10" s="272">
        <v>106.78</v>
      </c>
      <c r="F10" s="448">
        <v>0</v>
      </c>
      <c r="G10" s="273">
        <f>F10*E10</f>
        <v>0</v>
      </c>
      <c r="H10" s="122"/>
    </row>
    <row r="11" spans="1:8" s="19" customFormat="1" ht="20.25" customHeight="1" x14ac:dyDescent="0.2">
      <c r="A11" s="11"/>
      <c r="B11" s="59"/>
      <c r="C11" s="361"/>
      <c r="D11" s="54"/>
      <c r="E11" s="55"/>
      <c r="F11" s="310"/>
      <c r="G11" s="56"/>
    </row>
    <row r="12" spans="1:8" s="19" customFormat="1" ht="102" x14ac:dyDescent="0.2">
      <c r="A12" s="269" t="s">
        <v>629</v>
      </c>
      <c r="B12" s="270" t="s">
        <v>630</v>
      </c>
      <c r="C12" s="434"/>
      <c r="D12" s="271" t="s">
        <v>90</v>
      </c>
      <c r="E12" s="272">
        <v>74.5</v>
      </c>
      <c r="F12" s="448">
        <v>0</v>
      </c>
      <c r="G12" s="273">
        <f>F12*E12</f>
        <v>0</v>
      </c>
    </row>
    <row r="13" spans="1:8" s="19" customFormat="1" ht="178.5" x14ac:dyDescent="0.2">
      <c r="A13" s="269"/>
      <c r="B13" s="270" t="s">
        <v>631</v>
      </c>
      <c r="C13" s="434"/>
      <c r="D13" s="271"/>
      <c r="E13" s="272"/>
      <c r="F13" s="448"/>
      <c r="G13" s="273"/>
    </row>
    <row r="14" spans="1:8" s="19" customFormat="1" ht="20.25" customHeight="1" x14ac:dyDescent="0.2">
      <c r="A14" s="11"/>
      <c r="B14" s="59"/>
      <c r="C14" s="361"/>
      <c r="D14" s="54"/>
      <c r="E14" s="55"/>
      <c r="F14" s="310"/>
      <c r="G14" s="56"/>
    </row>
    <row r="15" spans="1:8" s="19" customFormat="1" ht="54.75" customHeight="1" x14ac:dyDescent="0.2">
      <c r="A15" s="269" t="s">
        <v>632</v>
      </c>
      <c r="B15" s="270" t="s">
        <v>633</v>
      </c>
      <c r="C15" s="434"/>
      <c r="D15" s="271"/>
      <c r="E15" s="272"/>
      <c r="F15" s="448"/>
      <c r="G15" s="273"/>
    </row>
    <row r="16" spans="1:8" s="19" customFormat="1" ht="112.5" customHeight="1" x14ac:dyDescent="0.2">
      <c r="A16" s="269"/>
      <c r="B16" s="270" t="s">
        <v>634</v>
      </c>
      <c r="C16" s="434"/>
      <c r="D16" s="271"/>
      <c r="E16" s="272"/>
      <c r="F16" s="448"/>
      <c r="G16" s="273"/>
    </row>
    <row r="17" spans="1:8" s="19" customFormat="1" ht="18.75" customHeight="1" x14ac:dyDescent="0.2">
      <c r="A17" s="269"/>
      <c r="B17" s="270" t="s">
        <v>635</v>
      </c>
      <c r="C17" s="434"/>
      <c r="D17" s="271" t="s">
        <v>113</v>
      </c>
      <c r="E17" s="272">
        <v>35</v>
      </c>
      <c r="F17" s="448">
        <v>0</v>
      </c>
      <c r="G17" s="273">
        <f>E17*F17</f>
        <v>0</v>
      </c>
    </row>
    <row r="18" spans="1:8" s="19" customFormat="1" ht="20.25" customHeight="1" x14ac:dyDescent="0.2">
      <c r="A18" s="269"/>
      <c r="B18" s="270" t="s">
        <v>636</v>
      </c>
      <c r="C18" s="434"/>
      <c r="D18" s="271" t="s">
        <v>113</v>
      </c>
      <c r="E18" s="272">
        <v>15</v>
      </c>
      <c r="F18" s="448">
        <v>0</v>
      </c>
      <c r="G18" s="273">
        <f>E18*F18</f>
        <v>0</v>
      </c>
    </row>
    <row r="19" spans="1:8" s="19" customFormat="1" ht="20.25" customHeight="1" x14ac:dyDescent="0.2">
      <c r="A19" s="269"/>
      <c r="B19" s="270" t="s">
        <v>637</v>
      </c>
      <c r="C19" s="434"/>
      <c r="D19" s="271" t="s">
        <v>113</v>
      </c>
      <c r="E19" s="272">
        <v>15</v>
      </c>
      <c r="F19" s="448">
        <v>0</v>
      </c>
      <c r="G19" s="273">
        <f>E19*F19</f>
        <v>0</v>
      </c>
    </row>
    <row r="20" spans="1:8" s="19" customFormat="1" ht="20.25" customHeight="1" x14ac:dyDescent="0.2">
      <c r="A20" s="11"/>
      <c r="B20" s="67"/>
      <c r="C20" s="304"/>
      <c r="D20" s="242"/>
      <c r="E20" s="243"/>
      <c r="F20" s="320"/>
      <c r="G20" s="56"/>
    </row>
    <row r="21" spans="1:8" s="19" customFormat="1" ht="123.75" customHeight="1" x14ac:dyDescent="0.2">
      <c r="A21" s="57" t="s">
        <v>638</v>
      </c>
      <c r="B21" s="67" t="s">
        <v>639</v>
      </c>
      <c r="C21" s="304"/>
      <c r="D21" s="239" t="s">
        <v>90</v>
      </c>
      <c r="E21" s="80">
        <v>522.79999999999995</v>
      </c>
      <c r="F21" s="318">
        <v>0</v>
      </c>
      <c r="G21" s="78">
        <f>F21*E21</f>
        <v>0</v>
      </c>
    </row>
    <row r="22" spans="1:8" s="19" customFormat="1" ht="20.25" customHeight="1" x14ac:dyDescent="0.2">
      <c r="A22" s="11"/>
      <c r="B22" s="67"/>
      <c r="C22" s="304"/>
      <c r="D22" s="242"/>
      <c r="E22" s="243"/>
      <c r="F22" s="320"/>
      <c r="G22" s="56"/>
    </row>
    <row r="23" spans="1:8" s="19" customFormat="1" ht="123" customHeight="1" x14ac:dyDescent="0.2">
      <c r="A23" s="269" t="s">
        <v>640</v>
      </c>
      <c r="B23" s="270" t="s">
        <v>641</v>
      </c>
      <c r="C23" s="434"/>
      <c r="D23" s="271" t="s">
        <v>90</v>
      </c>
      <c r="E23" s="272">
        <v>68.06</v>
      </c>
      <c r="F23" s="448">
        <v>0</v>
      </c>
      <c r="G23" s="273">
        <f>F23*E23</f>
        <v>0</v>
      </c>
    </row>
    <row r="24" spans="1:8" s="19" customFormat="1" ht="117.75" customHeight="1" x14ac:dyDescent="0.2">
      <c r="A24" s="269"/>
      <c r="B24" s="270" t="s">
        <v>642</v>
      </c>
      <c r="C24" s="434"/>
      <c r="D24" s="271"/>
      <c r="E24" s="272"/>
      <c r="F24" s="448"/>
      <c r="G24" s="273"/>
    </row>
    <row r="25" spans="1:8" s="19" customFormat="1" ht="20.25" customHeight="1" x14ac:dyDescent="0.2">
      <c r="A25" s="11"/>
      <c r="B25" s="59"/>
      <c r="C25" s="361"/>
      <c r="D25" s="54"/>
      <c r="E25" s="55"/>
      <c r="F25" s="310"/>
      <c r="G25" s="56"/>
    </row>
    <row r="26" spans="1:8" s="19" customFormat="1" ht="55.5" customHeight="1" x14ac:dyDescent="0.2">
      <c r="A26" s="269" t="s">
        <v>643</v>
      </c>
      <c r="B26" s="270" t="s">
        <v>644</v>
      </c>
      <c r="C26" s="434"/>
      <c r="D26" s="271" t="s">
        <v>90</v>
      </c>
      <c r="E26" s="272">
        <v>28</v>
      </c>
      <c r="F26" s="448">
        <v>0</v>
      </c>
      <c r="G26" s="273">
        <f>F26*E26</f>
        <v>0</v>
      </c>
    </row>
    <row r="27" spans="1:8" s="19" customFormat="1" ht="178.5" x14ac:dyDescent="0.2">
      <c r="A27" s="269"/>
      <c r="B27" s="270" t="s">
        <v>645</v>
      </c>
      <c r="C27" s="434"/>
      <c r="D27" s="271"/>
      <c r="E27" s="272"/>
      <c r="F27" s="448"/>
      <c r="G27" s="273"/>
    </row>
    <row r="28" spans="1:8" s="19" customFormat="1" ht="20.25" customHeight="1" x14ac:dyDescent="0.2">
      <c r="A28" s="11"/>
      <c r="B28" s="59"/>
      <c r="C28" s="361"/>
      <c r="D28" s="54"/>
      <c r="E28" s="55"/>
      <c r="F28" s="310"/>
      <c r="G28" s="56"/>
    </row>
    <row r="29" spans="1:8" s="19" customFormat="1" ht="93.75" customHeight="1" x14ac:dyDescent="0.2">
      <c r="A29" s="57" t="s">
        <v>646</v>
      </c>
      <c r="B29" s="67" t="s">
        <v>647</v>
      </c>
      <c r="C29" s="304"/>
      <c r="D29" s="76" t="s">
        <v>90</v>
      </c>
      <c r="E29" s="80">
        <v>240.74</v>
      </c>
      <c r="F29" s="301">
        <v>0</v>
      </c>
      <c r="G29" s="78">
        <f>F29*E29</f>
        <v>0</v>
      </c>
    </row>
    <row r="30" spans="1:8" s="19" customFormat="1" ht="20.25" customHeight="1" x14ac:dyDescent="0.2">
      <c r="A30" s="11"/>
      <c r="B30" s="59"/>
      <c r="C30" s="361"/>
      <c r="D30" s="54"/>
      <c r="E30" s="55"/>
      <c r="F30" s="310"/>
      <c r="G30" s="56"/>
    </row>
    <row r="31" spans="1:8" s="19" customFormat="1" ht="63.75" x14ac:dyDescent="0.2">
      <c r="A31" s="57" t="s">
        <v>648</v>
      </c>
      <c r="B31" s="59" t="s">
        <v>649</v>
      </c>
      <c r="C31" s="361"/>
      <c r="D31" s="76" t="s">
        <v>90</v>
      </c>
      <c r="E31" s="77">
        <v>38.6</v>
      </c>
      <c r="F31" s="301">
        <v>0</v>
      </c>
      <c r="G31" s="78">
        <f>F31*E31</f>
        <v>0</v>
      </c>
      <c r="H31" s="122"/>
    </row>
    <row r="32" spans="1:8" s="19" customFormat="1" x14ac:dyDescent="0.2">
      <c r="A32" s="11"/>
      <c r="B32" s="59"/>
      <c r="C32" s="361"/>
      <c r="D32" s="76"/>
      <c r="E32" s="77"/>
      <c r="F32" s="301"/>
      <c r="G32" s="78"/>
      <c r="H32" s="122"/>
    </row>
    <row r="33" spans="1:8" s="19" customFormat="1" ht="63.75" x14ac:dyDescent="0.2">
      <c r="A33" s="57" t="s">
        <v>650</v>
      </c>
      <c r="B33" s="59" t="s">
        <v>651</v>
      </c>
      <c r="C33" s="361"/>
      <c r="D33" s="76" t="s">
        <v>90</v>
      </c>
      <c r="E33" s="77">
        <v>126.3</v>
      </c>
      <c r="F33" s="301">
        <v>0</v>
      </c>
      <c r="G33" s="78">
        <f>F33*E33</f>
        <v>0</v>
      </c>
    </row>
    <row r="34" spans="1:8" s="19" customFormat="1" x14ac:dyDescent="0.2">
      <c r="A34" s="11"/>
      <c r="B34" s="59"/>
      <c r="C34" s="361"/>
      <c r="D34" s="76"/>
      <c r="E34" s="77"/>
      <c r="F34" s="301"/>
      <c r="G34" s="78"/>
      <c r="H34" s="122"/>
    </row>
    <row r="35" spans="1:8" s="19" customFormat="1" ht="38.25" x14ac:dyDescent="0.2">
      <c r="A35" s="57" t="s">
        <v>652</v>
      </c>
      <c r="B35" s="67" t="s">
        <v>653</v>
      </c>
      <c r="C35" s="304"/>
      <c r="D35" s="76" t="s">
        <v>222</v>
      </c>
      <c r="E35" s="77">
        <v>45</v>
      </c>
      <c r="F35" s="301">
        <v>0</v>
      </c>
      <c r="G35" s="78">
        <f>F35*E35</f>
        <v>0</v>
      </c>
    </row>
    <row r="36" spans="1:8" s="19" customFormat="1" ht="22.5" customHeight="1" thickBot="1" x14ac:dyDescent="0.25">
      <c r="A36" s="57"/>
      <c r="B36" s="59"/>
      <c r="C36" s="361"/>
      <c r="D36" s="76"/>
      <c r="E36" s="77"/>
      <c r="F36" s="301"/>
      <c r="G36" s="78"/>
    </row>
    <row r="37" spans="1:8" s="4" customFormat="1" ht="17.25" thickBot="1" x14ac:dyDescent="0.35">
      <c r="A37" s="50"/>
      <c r="B37" s="72" t="s">
        <v>654</v>
      </c>
      <c r="C37" s="72"/>
      <c r="D37" s="81"/>
      <c r="E37" s="82"/>
      <c r="F37" s="83"/>
      <c r="G37" s="83">
        <f>SUM(G6:G36)</f>
        <v>0</v>
      </c>
    </row>
  </sheetData>
  <sheetProtection algorithmName="SHA-512" hashValue="SvZwVMLGArzcxAnDxVz5jL8iyZcOuE9Bz7ZlB6Fun5B8Z4AwjABZhO9WoXjiE/toBJfY4dP8Tl+lrerfQO6d3w==" saltValue="oEFIqYvSrZ3YmcT2OodYww==" spinCount="100000" sheet="1" formatCells="0" formatColumns="0"/>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4" manualBreakCount="4">
    <brk id="10" max="5" man="1"/>
    <brk id="20" max="5" man="1"/>
    <brk id="22" max="5" man="1"/>
    <brk id="24" max="5" man="1"/>
  </rowBreaks>
  <colBreaks count="1" manualBreakCount="1">
    <brk id="8"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view="pageBreakPreview" topLeftCell="A14" zoomScale="130" zoomScaleSheetLayoutView="130" workbookViewId="0">
      <selection activeCell="B16" sqref="B16"/>
    </sheetView>
  </sheetViews>
  <sheetFormatPr defaultColWidth="9.140625" defaultRowHeight="16.5" x14ac:dyDescent="0.3"/>
  <cols>
    <col min="1" max="1" width="7.140625" style="8" customWidth="1"/>
    <col min="2" max="2" width="39.42578125" style="15" customWidth="1"/>
    <col min="3" max="3" width="23" style="15" bestFit="1" customWidth="1"/>
    <col min="4" max="4" width="8.28515625" style="8" customWidth="1"/>
    <col min="5" max="5" width="10.5703125" style="8" customWidth="1"/>
    <col min="6" max="6" width="11.5703125" style="8" customWidth="1"/>
    <col min="7" max="7" width="12.85546875" style="8" customWidth="1"/>
    <col min="8" max="11" width="9.140625" style="2"/>
    <col min="12" max="12" width="7.140625" style="2" customWidth="1"/>
    <col min="13" max="16384" width="9.140625" style="2"/>
  </cols>
  <sheetData>
    <row r="1" spans="1:8" x14ac:dyDescent="0.3">
      <c r="A1" s="3" t="s">
        <v>655</v>
      </c>
      <c r="B1" s="68" t="s">
        <v>656</v>
      </c>
      <c r="C1" s="68"/>
      <c r="D1"/>
      <c r="E1"/>
      <c r="F1"/>
      <c r="G1"/>
    </row>
    <row r="2" spans="1:8" x14ac:dyDescent="0.3">
      <c r="A2" s="3"/>
      <c r="B2" s="68"/>
      <c r="C2" s="68"/>
      <c r="D2"/>
      <c r="E2"/>
      <c r="F2"/>
      <c r="G2"/>
    </row>
    <row r="3" spans="1:8" x14ac:dyDescent="0.3">
      <c r="A3" s="94" t="s">
        <v>657</v>
      </c>
      <c r="B3" s="95"/>
      <c r="C3" s="95"/>
      <c r="D3" s="96"/>
      <c r="E3" s="97"/>
      <c r="F3" s="98"/>
      <c r="G3" s="99"/>
    </row>
    <row r="4" spans="1:8" s="4" customFormat="1" x14ac:dyDescent="0.3">
      <c r="A4" s="590" t="s">
        <v>658</v>
      </c>
      <c r="B4" s="591"/>
      <c r="C4" s="591"/>
      <c r="D4" s="591"/>
      <c r="E4" s="591"/>
      <c r="F4" s="591"/>
      <c r="G4" s="592"/>
    </row>
    <row r="5" spans="1:8" x14ac:dyDescent="0.3">
      <c r="A5" s="593" t="s">
        <v>659</v>
      </c>
      <c r="B5" s="594"/>
      <c r="C5" s="594"/>
      <c r="D5" s="594"/>
      <c r="E5" s="594"/>
      <c r="F5" s="594"/>
      <c r="G5" s="595"/>
    </row>
    <row r="6" spans="1:8" s="19" customFormat="1" x14ac:dyDescent="0.3">
      <c r="A6" s="596" t="s">
        <v>660</v>
      </c>
      <c r="B6" s="597"/>
      <c r="C6" s="597"/>
      <c r="D6" s="597"/>
      <c r="E6" s="597"/>
      <c r="F6" s="597"/>
      <c r="G6" s="598"/>
      <c r="H6" s="2"/>
    </row>
    <row r="7" spans="1:8" s="19" customFormat="1" ht="20.25" customHeight="1" x14ac:dyDescent="0.3">
      <c r="A7" s="3"/>
      <c r="B7" s="68"/>
      <c r="C7" s="68"/>
      <c r="D7"/>
      <c r="E7"/>
      <c r="F7"/>
      <c r="G7"/>
    </row>
    <row r="8" spans="1:8" s="19" customFormat="1" ht="12.75" x14ac:dyDescent="0.2">
      <c r="A8" s="57"/>
      <c r="B8" s="59"/>
      <c r="C8" s="59"/>
      <c r="D8" s="76"/>
      <c r="E8" s="77"/>
      <c r="F8" s="78"/>
      <c r="G8" s="78"/>
    </row>
    <row r="9" spans="1:8" s="19" customFormat="1" ht="22.5" customHeight="1" thickBot="1" x14ac:dyDescent="0.35">
      <c r="A9" s="5"/>
      <c r="B9" s="69" t="s">
        <v>53</v>
      </c>
      <c r="C9" s="295" t="s">
        <v>54</v>
      </c>
      <c r="D9" s="6" t="s">
        <v>55</v>
      </c>
      <c r="E9" s="6" t="s">
        <v>56</v>
      </c>
      <c r="F9" s="300" t="s">
        <v>57</v>
      </c>
      <c r="G9" s="6" t="s">
        <v>58</v>
      </c>
    </row>
    <row r="10" spans="1:8" s="19" customFormat="1" ht="15.75" thickTop="1" x14ac:dyDescent="0.25">
      <c r="A10"/>
      <c r="B10"/>
      <c r="C10" s="296"/>
      <c r="D10"/>
      <c r="E10"/>
      <c r="F10" s="296"/>
      <c r="G10"/>
    </row>
    <row r="11" spans="1:8" s="19" customFormat="1" ht="114.75" x14ac:dyDescent="0.2">
      <c r="A11" s="57" t="s">
        <v>661</v>
      </c>
      <c r="B11" s="67" t="s">
        <v>662</v>
      </c>
      <c r="C11" s="304"/>
      <c r="F11" s="321"/>
      <c r="H11" s="122"/>
    </row>
    <row r="12" spans="1:8" s="19" customFormat="1" ht="38.25" x14ac:dyDescent="0.2">
      <c r="A12" s="53" t="s">
        <v>575</v>
      </c>
      <c r="B12" s="59" t="s">
        <v>663</v>
      </c>
      <c r="C12" s="361"/>
      <c r="D12" s="76" t="s">
        <v>90</v>
      </c>
      <c r="E12" s="77">
        <v>357.43</v>
      </c>
      <c r="F12" s="318">
        <v>0</v>
      </c>
      <c r="G12" s="78">
        <f>E12*F12</f>
        <v>0</v>
      </c>
      <c r="H12" s="122"/>
    </row>
    <row r="13" spans="1:8" s="19" customFormat="1" ht="38.25" x14ac:dyDescent="0.2">
      <c r="A13" s="53" t="s">
        <v>577</v>
      </c>
      <c r="B13" s="59" t="s">
        <v>664</v>
      </c>
      <c r="C13" s="361"/>
      <c r="D13" s="76" t="s">
        <v>90</v>
      </c>
      <c r="E13" s="77">
        <v>856</v>
      </c>
      <c r="F13" s="318">
        <v>0</v>
      </c>
      <c r="G13" s="78">
        <f>E13*F13</f>
        <v>0</v>
      </c>
      <c r="H13" s="122"/>
    </row>
    <row r="14" spans="1:8" s="19" customFormat="1" ht="25.5" x14ac:dyDescent="0.2">
      <c r="A14" s="53" t="s">
        <v>579</v>
      </c>
      <c r="B14" s="59" t="s">
        <v>665</v>
      </c>
      <c r="C14" s="361"/>
      <c r="D14" s="76" t="s">
        <v>90</v>
      </c>
      <c r="E14" s="77">
        <v>856</v>
      </c>
      <c r="F14" s="318">
        <v>0</v>
      </c>
      <c r="G14" s="78">
        <f>E14*F14</f>
        <v>0</v>
      </c>
      <c r="H14" s="122"/>
    </row>
    <row r="15" spans="1:8" s="4" customFormat="1" x14ac:dyDescent="0.3">
      <c r="A15" s="53"/>
      <c r="B15" s="67"/>
      <c r="C15" s="304"/>
      <c r="D15" s="58"/>
      <c r="E15" s="58"/>
      <c r="F15" s="477"/>
      <c r="G15" s="58"/>
    </row>
    <row r="16" spans="1:8" ht="30" customHeight="1" x14ac:dyDescent="0.3">
      <c r="A16" s="57" t="s">
        <v>666</v>
      </c>
      <c r="B16" s="59" t="s">
        <v>667</v>
      </c>
      <c r="C16" s="361"/>
      <c r="D16" s="76" t="s">
        <v>90</v>
      </c>
      <c r="E16" s="77">
        <v>71.099999999999994</v>
      </c>
      <c r="F16" s="301">
        <v>0</v>
      </c>
      <c r="G16" s="78">
        <f>E16*F16</f>
        <v>0</v>
      </c>
      <c r="H16" s="122"/>
    </row>
    <row r="17" spans="1:8" x14ac:dyDescent="0.3">
      <c r="A17" s="116"/>
      <c r="B17" s="117"/>
      <c r="C17" s="487"/>
      <c r="D17" s="58"/>
      <c r="E17" s="58"/>
      <c r="F17" s="477"/>
      <c r="G17" s="58"/>
    </row>
    <row r="18" spans="1:8" ht="96.75" customHeight="1" x14ac:dyDescent="0.3">
      <c r="A18" s="57" t="s">
        <v>668</v>
      </c>
      <c r="B18" s="59" t="s">
        <v>669</v>
      </c>
      <c r="C18" s="361"/>
      <c r="D18" s="76" t="s">
        <v>90</v>
      </c>
      <c r="E18" s="77">
        <v>1123.31</v>
      </c>
      <c r="F18" s="301">
        <v>0</v>
      </c>
      <c r="G18" s="78">
        <f>E18*F18</f>
        <v>0</v>
      </c>
      <c r="H18" s="122"/>
    </row>
    <row r="19" spans="1:8" ht="17.25" thickBot="1" x14ac:dyDescent="0.35">
      <c r="A19" s="61"/>
      <c r="B19" s="74"/>
      <c r="C19" s="312"/>
      <c r="D19" s="54"/>
      <c r="E19" s="55"/>
      <c r="F19" s="310"/>
      <c r="G19" s="56"/>
    </row>
    <row r="20" spans="1:8" ht="17.25" thickBot="1" x14ac:dyDescent="0.35">
      <c r="A20" s="52"/>
      <c r="B20" s="72" t="s">
        <v>656</v>
      </c>
      <c r="C20" s="72"/>
      <c r="D20" s="114"/>
      <c r="E20" s="115"/>
      <c r="F20" s="51"/>
      <c r="G20" s="51">
        <f>SUM(G11:G19)</f>
        <v>0</v>
      </c>
    </row>
    <row r="21" spans="1:8" ht="17.25" thickTop="1" x14ac:dyDescent="0.3">
      <c r="A21"/>
      <c r="B21"/>
      <c r="C21"/>
      <c r="D21"/>
      <c r="E21"/>
      <c r="F21"/>
      <c r="G21"/>
    </row>
  </sheetData>
  <sheetProtection algorithmName="SHA-512" hashValue="4V6PidCWzQLWGCLDUfojL4CcgXoyPwTBOBS1ACIVNdH3Ixj0ai9Es7HECgLYO3vRyZmv27OXiIygEFwsqe+1fA==" saltValue="8j1pxq2CD5cJxj8seOWpKA==" spinCount="100000" sheet="1" formatCells="0" formatColumns="0"/>
  <mergeCells count="3">
    <mergeCell ref="A4:G4"/>
    <mergeCell ref="A5:G5"/>
    <mergeCell ref="A6:G6"/>
  </mergeCells>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colBreaks count="1" manualBreakCount="1">
    <brk id="8"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BreakPreview" topLeftCell="A25" zoomScale="130" zoomScaleSheetLayoutView="130" workbookViewId="0">
      <selection activeCell="E31" sqref="E31"/>
    </sheetView>
  </sheetViews>
  <sheetFormatPr defaultColWidth="9.140625" defaultRowHeight="16.5" x14ac:dyDescent="0.3"/>
  <cols>
    <col min="1" max="1" width="7.140625" style="8" customWidth="1"/>
    <col min="2" max="2" width="39.42578125" style="15" customWidth="1"/>
    <col min="3" max="3" width="23" style="15" bestFit="1" customWidth="1"/>
    <col min="4" max="4" width="8.28515625" style="8" customWidth="1"/>
    <col min="5" max="5" width="10.5703125" style="8" customWidth="1"/>
    <col min="6" max="6" width="11.5703125" style="8" customWidth="1"/>
    <col min="7" max="7" width="12.85546875" style="8" customWidth="1"/>
    <col min="8" max="11" width="9.140625" style="2"/>
    <col min="12" max="12" width="7.140625" style="2" customWidth="1"/>
    <col min="13" max="16384" width="9.140625" style="2"/>
  </cols>
  <sheetData>
    <row r="1" spans="1:7" x14ac:dyDescent="0.3">
      <c r="A1" s="3" t="s">
        <v>670</v>
      </c>
      <c r="B1" s="68" t="s">
        <v>671</v>
      </c>
      <c r="C1" s="68"/>
    </row>
    <row r="2" spans="1:7" x14ac:dyDescent="0.3">
      <c r="A2" s="3"/>
      <c r="B2" s="68"/>
      <c r="C2" s="68"/>
    </row>
    <row r="3" spans="1:7" x14ac:dyDescent="0.3">
      <c r="A3" s="11"/>
    </row>
    <row r="4" spans="1:7" s="4" customFormat="1" ht="17.25" thickBot="1" x14ac:dyDescent="0.35">
      <c r="A4" s="12"/>
      <c r="B4" s="69" t="s">
        <v>53</v>
      </c>
      <c r="C4" s="295" t="s">
        <v>54</v>
      </c>
      <c r="D4" s="79" t="s">
        <v>55</v>
      </c>
      <c r="E4" s="79" t="s">
        <v>56</v>
      </c>
      <c r="F4" s="79" t="s">
        <v>57</v>
      </c>
      <c r="G4" s="79" t="s">
        <v>58</v>
      </c>
    </row>
    <row r="5" spans="1:7" ht="17.25" thickTop="1" x14ac:dyDescent="0.3">
      <c r="A5" s="11"/>
      <c r="C5" s="362"/>
    </row>
    <row r="6" spans="1:7" s="19" customFormat="1" ht="21.75" customHeight="1" x14ac:dyDescent="0.2">
      <c r="A6" s="57" t="s">
        <v>672</v>
      </c>
      <c r="B6" s="59" t="s">
        <v>673</v>
      </c>
      <c r="C6" s="361"/>
      <c r="D6" s="76" t="s">
        <v>61</v>
      </c>
      <c r="E6" s="77">
        <v>1</v>
      </c>
      <c r="F6" s="301">
        <v>0</v>
      </c>
      <c r="G6" s="78">
        <f>F6*E6</f>
        <v>0</v>
      </c>
    </row>
    <row r="7" spans="1:7" s="19" customFormat="1" ht="22.5" customHeight="1" x14ac:dyDescent="0.2">
      <c r="A7" s="11"/>
      <c r="B7" s="59"/>
      <c r="C7" s="361"/>
      <c r="D7" s="76"/>
      <c r="E7" s="77"/>
      <c r="F7" s="301"/>
      <c r="G7" s="8"/>
    </row>
    <row r="8" spans="1:7" s="19" customFormat="1" ht="17.25" customHeight="1" x14ac:dyDescent="0.2">
      <c r="A8" s="57" t="s">
        <v>674</v>
      </c>
      <c r="B8" s="59" t="s">
        <v>675</v>
      </c>
      <c r="C8" s="361"/>
      <c r="D8" s="76" t="s">
        <v>61</v>
      </c>
      <c r="E8" s="77">
        <v>1</v>
      </c>
      <c r="F8" s="301">
        <v>0</v>
      </c>
      <c r="G8" s="78">
        <f>F8*E8</f>
        <v>0</v>
      </c>
    </row>
    <row r="9" spans="1:7" s="19" customFormat="1" ht="17.25" customHeight="1" x14ac:dyDescent="0.2">
      <c r="A9" s="11"/>
      <c r="B9" s="59"/>
      <c r="C9" s="361"/>
      <c r="D9" s="76"/>
      <c r="E9" s="77"/>
      <c r="F9" s="301"/>
      <c r="G9" s="8"/>
    </row>
    <row r="10" spans="1:7" s="19" customFormat="1" ht="27.75" customHeight="1" x14ac:dyDescent="0.2">
      <c r="A10" s="57" t="s">
        <v>676</v>
      </c>
      <c r="B10" s="59" t="s">
        <v>677</v>
      </c>
      <c r="C10" s="361"/>
      <c r="D10" s="76" t="s">
        <v>61</v>
      </c>
      <c r="E10" s="77">
        <v>1</v>
      </c>
      <c r="F10" s="301">
        <v>0</v>
      </c>
      <c r="G10" s="78">
        <f>F10*E10</f>
        <v>0</v>
      </c>
    </row>
    <row r="11" spans="1:7" s="19" customFormat="1" ht="17.25" customHeight="1" x14ac:dyDescent="0.2">
      <c r="A11" s="11"/>
      <c r="B11" s="59"/>
      <c r="C11" s="361"/>
      <c r="D11" s="76"/>
      <c r="E11" s="77"/>
      <c r="F11" s="301"/>
      <c r="G11" s="8"/>
    </row>
    <row r="12" spans="1:7" s="19" customFormat="1" ht="51" x14ac:dyDescent="0.2">
      <c r="A12" s="57" t="s">
        <v>678</v>
      </c>
      <c r="B12" s="59" t="s">
        <v>679</v>
      </c>
      <c r="C12" s="361"/>
      <c r="D12" s="76" t="s">
        <v>61</v>
      </c>
      <c r="E12" s="77">
        <v>1</v>
      </c>
      <c r="F12" s="301">
        <v>0</v>
      </c>
      <c r="G12" s="78">
        <f>F12*E12</f>
        <v>0</v>
      </c>
    </row>
    <row r="13" spans="1:7" s="19" customFormat="1" ht="17.25" customHeight="1" x14ac:dyDescent="0.2">
      <c r="A13" s="11"/>
      <c r="B13" s="59"/>
      <c r="C13" s="361"/>
      <c r="D13" s="76"/>
      <c r="E13" s="77"/>
      <c r="F13" s="301"/>
      <c r="G13" s="8"/>
    </row>
    <row r="14" spans="1:7" s="19" customFormat="1" ht="27.75" customHeight="1" x14ac:dyDescent="0.2">
      <c r="A14" s="57" t="s">
        <v>680</v>
      </c>
      <c r="B14" s="59" t="s">
        <v>681</v>
      </c>
      <c r="C14" s="361"/>
      <c r="D14" s="76" t="s">
        <v>301</v>
      </c>
      <c r="E14" s="77">
        <v>10</v>
      </c>
      <c r="F14" s="301">
        <v>0</v>
      </c>
      <c r="G14" s="78">
        <f>F14*E14</f>
        <v>0</v>
      </c>
    </row>
    <row r="15" spans="1:7" s="19" customFormat="1" ht="17.25" customHeight="1" x14ac:dyDescent="0.2">
      <c r="A15" s="11"/>
      <c r="B15" s="59"/>
      <c r="C15" s="361"/>
      <c r="D15" s="76"/>
      <c r="E15" s="77"/>
      <c r="F15" s="301"/>
      <c r="G15" s="8"/>
    </row>
    <row r="16" spans="1:7" s="19" customFormat="1" ht="30.75" customHeight="1" x14ac:dyDescent="0.2">
      <c r="A16" s="57" t="s">
        <v>682</v>
      </c>
      <c r="B16" s="113" t="s">
        <v>683</v>
      </c>
      <c r="C16" s="488"/>
      <c r="D16" s="76" t="s">
        <v>90</v>
      </c>
      <c r="E16" s="77">
        <v>1200</v>
      </c>
      <c r="F16" s="301">
        <v>0</v>
      </c>
      <c r="G16" s="78">
        <f>F16*E16</f>
        <v>0</v>
      </c>
    </row>
    <row r="17" spans="1:7" s="19" customFormat="1" ht="40.5" customHeight="1" x14ac:dyDescent="0.2">
      <c r="A17" s="11"/>
      <c r="B17" s="112" t="s">
        <v>684</v>
      </c>
      <c r="C17" s="489"/>
      <c r="D17" s="54"/>
      <c r="E17" s="55"/>
      <c r="F17" s="310"/>
      <c r="G17" s="56"/>
    </row>
    <row r="18" spans="1:7" s="19" customFormat="1" ht="55.5" customHeight="1" x14ac:dyDescent="0.2">
      <c r="A18" s="57"/>
      <c r="B18" s="112" t="s">
        <v>685</v>
      </c>
      <c r="C18" s="489"/>
      <c r="D18" s="54"/>
      <c r="E18" s="55"/>
      <c r="F18" s="310"/>
      <c r="G18" s="56"/>
    </row>
    <row r="19" spans="1:7" s="19" customFormat="1" ht="28.5" customHeight="1" x14ac:dyDescent="0.2">
      <c r="A19" s="57"/>
      <c r="B19" s="112" t="s">
        <v>686</v>
      </c>
      <c r="C19" s="489"/>
      <c r="D19" s="54"/>
      <c r="E19" s="55"/>
      <c r="F19" s="310"/>
      <c r="G19" s="56"/>
    </row>
    <row r="20" spans="1:7" s="19" customFormat="1" ht="54" customHeight="1" x14ac:dyDescent="0.2">
      <c r="A20" s="57"/>
      <c r="B20" s="112" t="s">
        <v>687</v>
      </c>
      <c r="C20" s="489"/>
      <c r="D20" s="54"/>
      <c r="E20" s="55"/>
      <c r="F20" s="310"/>
      <c r="G20" s="56"/>
    </row>
    <row r="21" spans="1:7" s="19" customFormat="1" ht="38.25" x14ac:dyDescent="0.2">
      <c r="A21" s="57"/>
      <c r="B21" s="112" t="s">
        <v>688</v>
      </c>
      <c r="C21" s="489"/>
      <c r="D21" s="54"/>
      <c r="E21" s="55"/>
      <c r="F21" s="310"/>
      <c r="G21" s="56"/>
    </row>
    <row r="22" spans="1:7" s="19" customFormat="1" ht="15.75" customHeight="1" x14ac:dyDescent="0.2">
      <c r="A22" s="57"/>
      <c r="B22" s="112" t="s">
        <v>689</v>
      </c>
      <c r="C22" s="489"/>
      <c r="D22" s="54"/>
      <c r="E22" s="55"/>
      <c r="F22" s="310"/>
      <c r="G22" s="56"/>
    </row>
    <row r="23" spans="1:7" s="19" customFormat="1" ht="30.75" customHeight="1" x14ac:dyDescent="0.2">
      <c r="A23" s="57"/>
      <c r="B23" s="112" t="s">
        <v>690</v>
      </c>
      <c r="C23" s="489"/>
      <c r="D23" s="54"/>
      <c r="E23" s="55"/>
      <c r="F23" s="310"/>
      <c r="G23" s="56"/>
    </row>
    <row r="24" spans="1:7" s="19" customFormat="1" ht="16.5" customHeight="1" x14ac:dyDescent="0.2">
      <c r="A24" s="57"/>
      <c r="B24" s="112" t="s">
        <v>691</v>
      </c>
      <c r="C24" s="489"/>
      <c r="D24" s="54"/>
      <c r="E24" s="55"/>
      <c r="F24" s="310"/>
      <c r="G24" s="56"/>
    </row>
    <row r="25" spans="1:7" s="19" customFormat="1" ht="15" customHeight="1" x14ac:dyDescent="0.2">
      <c r="A25" s="57"/>
      <c r="B25" s="112" t="s">
        <v>692</v>
      </c>
      <c r="C25" s="489"/>
      <c r="D25" s="54"/>
      <c r="E25" s="55"/>
      <c r="F25" s="310"/>
      <c r="G25" s="56"/>
    </row>
    <row r="26" spans="1:7" s="19" customFormat="1" ht="18.75" customHeight="1" x14ac:dyDescent="0.2">
      <c r="A26" s="57"/>
      <c r="B26" s="112" t="s">
        <v>693</v>
      </c>
      <c r="C26" s="489"/>
      <c r="D26" s="54"/>
      <c r="E26" s="55"/>
      <c r="F26" s="310"/>
      <c r="G26" s="56"/>
    </row>
    <row r="27" spans="1:7" s="19" customFormat="1" ht="51" x14ac:dyDescent="0.2">
      <c r="A27" s="57"/>
      <c r="B27" s="112" t="s">
        <v>694</v>
      </c>
      <c r="C27" s="489"/>
      <c r="D27" s="54"/>
      <c r="E27" s="55"/>
      <c r="F27" s="310"/>
      <c r="G27" s="56"/>
    </row>
    <row r="28" spans="1:7" s="19" customFormat="1" ht="28.5" customHeight="1" x14ac:dyDescent="0.2">
      <c r="A28" s="57"/>
      <c r="B28" s="112" t="s">
        <v>695</v>
      </c>
      <c r="C28" s="489"/>
      <c r="D28" s="54"/>
      <c r="E28" s="55"/>
      <c r="F28" s="310"/>
      <c r="G28" s="56"/>
    </row>
    <row r="29" spans="1:7" s="19" customFormat="1" ht="15" customHeight="1" x14ac:dyDescent="0.2">
      <c r="A29" s="57"/>
      <c r="B29" s="111" t="s">
        <v>696</v>
      </c>
      <c r="C29" s="490"/>
      <c r="D29" s="54"/>
      <c r="E29" s="55"/>
      <c r="F29" s="310"/>
      <c r="G29" s="56"/>
    </row>
    <row r="30" spans="1:7" s="19" customFormat="1" ht="17.25" customHeight="1" x14ac:dyDescent="0.2">
      <c r="A30" s="57"/>
      <c r="B30" s="59"/>
      <c r="C30" s="361"/>
      <c r="D30" s="76"/>
      <c r="E30" s="77"/>
      <c r="F30" s="301"/>
      <c r="G30" s="78"/>
    </row>
    <row r="31" spans="1:7" s="19" customFormat="1" ht="51" x14ac:dyDescent="0.2">
      <c r="A31" s="57"/>
      <c r="B31" s="266" t="s">
        <v>697</v>
      </c>
      <c r="C31" s="491"/>
      <c r="D31" s="76"/>
      <c r="E31" s="77"/>
      <c r="F31" s="301"/>
      <c r="G31" s="78"/>
    </row>
    <row r="32" spans="1:7" s="19" customFormat="1" ht="22.5" customHeight="1" thickBot="1" x14ac:dyDescent="0.25">
      <c r="A32" s="57"/>
      <c r="B32" s="59"/>
      <c r="C32" s="361"/>
      <c r="D32" s="76"/>
      <c r="E32" s="77"/>
      <c r="F32" s="301"/>
      <c r="G32" s="78"/>
    </row>
    <row r="33" spans="1:7" s="4" customFormat="1" ht="17.25" thickBot="1" x14ac:dyDescent="0.35">
      <c r="A33" s="50"/>
      <c r="B33" s="72" t="s">
        <v>698</v>
      </c>
      <c r="C33" s="72"/>
      <c r="D33" s="81"/>
      <c r="E33" s="82"/>
      <c r="F33" s="83"/>
      <c r="G33" s="83">
        <f>SUM(G6:G30)</f>
        <v>0</v>
      </c>
    </row>
  </sheetData>
  <sheetProtection algorithmName="SHA-512" hashValue="mUquAWL8S5o0eCCMui/S+YhoDM0xYCrPFEu92lc3Qo77NC/+FwxanXmSxKkRo4qPAbIBee+s41/koy0rAWsXqA==" saltValue="zhr5CCPMfv1kVtuWzArKMg==" spinCount="100000" sheet="1" formatCells="0" formatColumns="0"/>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1" manualBreakCount="1">
    <brk id="21" max="5" man="1"/>
  </rowBreaks>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view="pageBreakPreview" topLeftCell="A10" zoomScale="130" zoomScaleSheetLayoutView="130" workbookViewId="0">
      <selection activeCell="E30" sqref="E30"/>
    </sheetView>
  </sheetViews>
  <sheetFormatPr defaultColWidth="9.140625" defaultRowHeight="16.5" x14ac:dyDescent="0.3"/>
  <cols>
    <col min="1" max="1" width="12.42578125" style="2" customWidth="1"/>
    <col min="2" max="2" width="14" style="2" customWidth="1"/>
    <col min="3" max="3" width="9" style="2" customWidth="1"/>
    <col min="4" max="4" width="9.140625" style="2"/>
    <col min="5" max="5" width="6.85546875" style="2" customWidth="1"/>
    <col min="6" max="6" width="9.140625" style="2"/>
    <col min="7" max="8" width="6.42578125" style="2" customWidth="1"/>
    <col min="9" max="9" width="13.5703125" style="13" customWidth="1"/>
    <col min="10" max="10" width="9.140625" style="2"/>
    <col min="11" max="11" width="16.7109375" style="2" hidden="1" customWidth="1"/>
    <col min="12" max="16384" width="9.140625" style="2"/>
  </cols>
  <sheetData>
    <row r="1" spans="1:9" x14ac:dyDescent="0.3">
      <c r="A1" s="41" t="s">
        <v>24</v>
      </c>
      <c r="B1" s="44" t="str">
        <f>'1. stran'!B6</f>
        <v>OBČINA BREŽICE</v>
      </c>
      <c r="C1" s="45"/>
      <c r="D1" s="45"/>
      <c r="E1" s="45"/>
      <c r="F1" s="45"/>
      <c r="G1" s="45"/>
      <c r="H1" s="45"/>
      <c r="I1" s="47"/>
    </row>
    <row r="2" spans="1:9" x14ac:dyDescent="0.3">
      <c r="A2" s="42"/>
      <c r="B2" s="21" t="str">
        <f>'1. stran'!B7</f>
        <v>Cesta prvih borcev 18</v>
      </c>
      <c r="C2" s="16"/>
      <c r="D2" s="16"/>
      <c r="E2" s="16"/>
      <c r="F2" s="16"/>
      <c r="G2" s="16"/>
      <c r="H2" s="16"/>
      <c r="I2" s="48"/>
    </row>
    <row r="3" spans="1:9" ht="19.5" customHeight="1" x14ac:dyDescent="0.3">
      <c r="A3" s="43"/>
      <c r="B3" s="22" t="str">
        <f>'1. stran'!B8</f>
        <v>8250 Brežice</v>
      </c>
      <c r="C3" s="46"/>
      <c r="D3" s="46"/>
      <c r="E3" s="46"/>
      <c r="F3" s="46"/>
      <c r="G3" s="46"/>
      <c r="H3" s="46"/>
      <c r="I3" s="49"/>
    </row>
    <row r="4" spans="1:9" x14ac:dyDescent="0.3">
      <c r="B4" s="4"/>
    </row>
    <row r="5" spans="1:9" ht="18" customHeight="1" x14ac:dyDescent="0.3">
      <c r="A5" s="75" t="s">
        <v>5</v>
      </c>
      <c r="B5" s="516" t="str">
        <f>'1. stran'!B11:E11</f>
        <v xml:space="preserve">OŠ ARTIČE - I.FAZA VRTEC </v>
      </c>
      <c r="C5" s="516"/>
      <c r="D5" s="516"/>
      <c r="E5" s="516"/>
      <c r="F5" s="516"/>
      <c r="G5" s="516"/>
      <c r="H5" s="516"/>
      <c r="I5" s="517"/>
    </row>
    <row r="6" spans="1:9" x14ac:dyDescent="0.3">
      <c r="B6" s="4"/>
    </row>
    <row r="7" spans="1:9" x14ac:dyDescent="0.3">
      <c r="A7" s="237" t="s">
        <v>7</v>
      </c>
      <c r="B7" s="238" t="str">
        <f>'1. stran'!B17:E17</f>
        <v>PZI</v>
      </c>
      <c r="C7" s="25"/>
      <c r="D7" s="25"/>
      <c r="E7" s="25"/>
      <c r="F7" s="25"/>
      <c r="G7" s="25"/>
      <c r="H7" s="25"/>
      <c r="I7" s="26"/>
    </row>
    <row r="8" spans="1:9" ht="15" customHeight="1" x14ac:dyDescent="0.3"/>
    <row r="9" spans="1:9" ht="11.25" customHeight="1" x14ac:dyDescent="0.3"/>
    <row r="10" spans="1:9" ht="20.25" x14ac:dyDescent="0.3">
      <c r="B10" s="29" t="s">
        <v>25</v>
      </c>
      <c r="C10" s="30"/>
      <c r="D10" s="30"/>
      <c r="E10" s="30"/>
      <c r="F10" s="30"/>
      <c r="G10" s="30"/>
      <c r="H10" s="30"/>
      <c r="I10" s="31"/>
    </row>
    <row r="12" spans="1:9" x14ac:dyDescent="0.3">
      <c r="A12" s="14" t="s">
        <v>26</v>
      </c>
      <c r="B12" s="32" t="s">
        <v>27</v>
      </c>
      <c r="C12" s="30"/>
      <c r="D12" s="30"/>
      <c r="E12" s="30"/>
      <c r="F12" s="30"/>
      <c r="G12" s="30"/>
      <c r="H12" s="30"/>
      <c r="I12" s="31"/>
    </row>
    <row r="13" spans="1:9" ht="9.9499999999999993" customHeight="1" x14ac:dyDescent="0.3">
      <c r="A13" s="14"/>
      <c r="B13" s="4"/>
    </row>
    <row r="14" spans="1:9" x14ac:dyDescent="0.3">
      <c r="A14" s="7" t="s">
        <v>28</v>
      </c>
      <c r="B14" s="16" t="str">
        <f>'A|Pripravljalna d.'!B9</f>
        <v>PRIPRAVLJALNA DELA</v>
      </c>
      <c r="C14" s="16"/>
      <c r="D14" s="16"/>
      <c r="E14" s="16"/>
      <c r="F14" s="16"/>
      <c r="G14" s="16"/>
      <c r="H14" s="16"/>
      <c r="I14" s="17">
        <f>'A|Pripravljalna d.'!G23</f>
        <v>0</v>
      </c>
    </row>
    <row r="15" spans="1:9" x14ac:dyDescent="0.3">
      <c r="A15" s="7" t="s">
        <v>29</v>
      </c>
      <c r="B15" s="28" t="str">
        <f>'A|Zemeljska d.'!B1</f>
        <v>ZEMELJSKA DELA</v>
      </c>
      <c r="C15" s="16"/>
      <c r="D15" s="16"/>
      <c r="E15" s="16"/>
      <c r="F15" s="16"/>
      <c r="G15" s="16"/>
      <c r="H15" s="16"/>
      <c r="I15" s="17">
        <f>'A|Zemeljska d.'!G47</f>
        <v>0</v>
      </c>
    </row>
    <row r="16" spans="1:9" x14ac:dyDescent="0.3">
      <c r="A16" s="7" t="s">
        <v>30</v>
      </c>
      <c r="B16" s="15" t="str">
        <f>'A|Betonska d.'!B1</f>
        <v>BETONSKA DELA</v>
      </c>
      <c r="I16" s="13">
        <f>'A|Betonska d.'!G77</f>
        <v>0</v>
      </c>
    </row>
    <row r="17" spans="1:11" x14ac:dyDescent="0.3">
      <c r="A17" s="7" t="s">
        <v>31</v>
      </c>
      <c r="B17" s="15" t="str">
        <f>'A|Opaž-tesarska d.'!B1</f>
        <v>TESARSKA DELA - OPAŽ</v>
      </c>
      <c r="I17" s="13">
        <f>'A|Opaž-tesarska d.'!G50</f>
        <v>0</v>
      </c>
    </row>
    <row r="18" spans="1:11" x14ac:dyDescent="0.3">
      <c r="A18" s="7" t="s">
        <v>32</v>
      </c>
      <c r="B18" s="15" t="str">
        <f>'A|Zidarska d.'!B1</f>
        <v>ZIDARSKA DELA</v>
      </c>
      <c r="I18" s="13">
        <f>'A|Zidarska d.'!G76</f>
        <v>0</v>
      </c>
    </row>
    <row r="19" spans="1:11" ht="20.100000000000001" customHeight="1" x14ac:dyDescent="0.3">
      <c r="A19" s="7"/>
      <c r="B19" s="32" t="s">
        <v>33</v>
      </c>
      <c r="C19" s="33"/>
      <c r="D19" s="33"/>
      <c r="E19" s="33"/>
      <c r="F19" s="33"/>
      <c r="G19" s="33"/>
      <c r="H19" s="33"/>
      <c r="I19" s="34">
        <f>SUM(I14:I18)</f>
        <v>0</v>
      </c>
    </row>
    <row r="20" spans="1:11" x14ac:dyDescent="0.3">
      <c r="A20" s="7"/>
      <c r="B20" s="16"/>
      <c r="C20" s="16"/>
      <c r="D20" s="16"/>
      <c r="E20" s="16"/>
      <c r="F20" s="16"/>
      <c r="G20" s="16"/>
      <c r="H20" s="16"/>
      <c r="I20" s="17"/>
    </row>
    <row r="21" spans="1:11" x14ac:dyDescent="0.3">
      <c r="A21" s="14" t="s">
        <v>34</v>
      </c>
      <c r="B21" s="32" t="s">
        <v>35</v>
      </c>
      <c r="C21" s="30"/>
      <c r="D21" s="30"/>
      <c r="E21" s="30"/>
      <c r="F21" s="30"/>
      <c r="G21" s="30"/>
      <c r="H21" s="30"/>
      <c r="I21" s="31"/>
    </row>
    <row r="22" spans="1:11" ht="9.9499999999999993" customHeight="1" x14ac:dyDescent="0.3">
      <c r="A22" s="14"/>
      <c r="B22" s="4"/>
    </row>
    <row r="23" spans="1:11" x14ac:dyDescent="0.3">
      <c r="A23" s="7" t="s">
        <v>36</v>
      </c>
      <c r="B23" s="2" t="str">
        <f>'B|Krovsko kleparska d.'!B5</f>
        <v>KROVSKO KLEPARSKA DELA</v>
      </c>
      <c r="I23" s="13">
        <f>'B|Krovsko kleparska d.'!G72</f>
        <v>0</v>
      </c>
    </row>
    <row r="24" spans="1:11" x14ac:dyDescent="0.3">
      <c r="A24" s="7" t="s">
        <v>37</v>
      </c>
      <c r="B24" s="2" t="str">
        <f>'B|Ključavničarska d.'!B1</f>
        <v>KLJUČAVNIČARSKA DELA</v>
      </c>
      <c r="I24" s="13">
        <f>'B|Ključavničarska d.'!G18</f>
        <v>0</v>
      </c>
    </row>
    <row r="25" spans="1:11" x14ac:dyDescent="0.3">
      <c r="A25" s="7" t="s">
        <v>38</v>
      </c>
      <c r="B25" s="16" t="str">
        <f>'B|Stavbno pohi.'!B3</f>
        <v>STAVBNO POHIŠTVO</v>
      </c>
      <c r="C25" s="16"/>
      <c r="D25" s="16"/>
      <c r="E25" s="16"/>
      <c r="F25" s="16"/>
      <c r="G25" s="16"/>
      <c r="H25" s="16"/>
      <c r="I25" s="17">
        <f>'B|Stavbno pohi.'!H171</f>
        <v>0</v>
      </c>
    </row>
    <row r="26" spans="1:11" x14ac:dyDescent="0.3">
      <c r="A26" s="7" t="s">
        <v>39</v>
      </c>
      <c r="B26" s="16" t="str">
        <f>'B|Tlakarska d.'!B1</f>
        <v>TLAKARSKA DELA</v>
      </c>
      <c r="C26" s="16"/>
      <c r="D26" s="16"/>
      <c r="E26" s="16"/>
      <c r="F26" s="16"/>
      <c r="G26" s="16"/>
      <c r="H26" s="16"/>
      <c r="I26" s="17">
        <f>'B|Tlakarska d.'!G36</f>
        <v>0</v>
      </c>
    </row>
    <row r="27" spans="1:11" x14ac:dyDescent="0.3">
      <c r="A27" s="7" t="s">
        <v>40</v>
      </c>
      <c r="B27" s="16" t="str">
        <f>'B|Keramičarska d.'!B1</f>
        <v>KERAMIČARSKA DELA</v>
      </c>
      <c r="C27" s="16"/>
      <c r="D27" s="16"/>
      <c r="E27" s="16"/>
      <c r="F27" s="16"/>
      <c r="G27" s="16"/>
      <c r="H27" s="16"/>
      <c r="I27" s="17">
        <f>'B|Keramičarska d.'!G47</f>
        <v>0</v>
      </c>
    </row>
    <row r="28" spans="1:11" x14ac:dyDescent="0.3">
      <c r="A28" s="7" t="s">
        <v>41</v>
      </c>
      <c r="B28" s="16" t="str">
        <f>'B|Slikopleskarska d.'!B1</f>
        <v>SLIKOPLESKARSKA DELA</v>
      </c>
      <c r="C28" s="16"/>
      <c r="D28" s="16"/>
      <c r="E28" s="16"/>
      <c r="F28" s="16"/>
      <c r="G28" s="16"/>
      <c r="H28" s="16"/>
      <c r="I28" s="17">
        <f>'B|Slikopleskarska d.'!G22</f>
        <v>0</v>
      </c>
    </row>
    <row r="29" spans="1:11" x14ac:dyDescent="0.3">
      <c r="A29" s="7" t="s">
        <v>42</v>
      </c>
      <c r="B29" s="16" t="str">
        <f>'B|Montažerska d.'!B1</f>
        <v>MONTAŽERSKA DELA</v>
      </c>
      <c r="C29" s="16"/>
      <c r="D29" s="16"/>
      <c r="E29" s="16"/>
      <c r="F29" s="16"/>
      <c r="G29" s="16"/>
      <c r="H29" s="16"/>
      <c r="I29" s="17">
        <f>'B|Montažerska d.'!G37</f>
        <v>0</v>
      </c>
    </row>
    <row r="30" spans="1:11" x14ac:dyDescent="0.3">
      <c r="A30" s="7" t="s">
        <v>43</v>
      </c>
      <c r="B30" s="16" t="str">
        <f>'B|Estrih'!B1</f>
        <v>ESTRIH</v>
      </c>
      <c r="C30" s="16"/>
      <c r="D30" s="16"/>
      <c r="E30" s="16"/>
      <c r="F30" s="16"/>
      <c r="G30" s="16"/>
      <c r="H30" s="16"/>
      <c r="I30" s="17">
        <f>'B|Estrih'!G20</f>
        <v>0</v>
      </c>
    </row>
    <row r="31" spans="1:11" x14ac:dyDescent="0.3">
      <c r="A31" s="7" t="s">
        <v>44</v>
      </c>
      <c r="B31" s="16" t="str">
        <f>'B|Razno'!B1</f>
        <v>RAZNO</v>
      </c>
      <c r="C31" s="16"/>
      <c r="D31" s="16"/>
      <c r="E31" s="16"/>
      <c r="F31" s="16"/>
      <c r="G31" s="16"/>
      <c r="H31" s="16"/>
      <c r="I31" s="17">
        <f>'B|Razno'!G33</f>
        <v>0</v>
      </c>
      <c r="K31" s="13">
        <f>SUM(I14,I15,I16,I17,I18,I23,I24,I25,I26,I27,I28,I29,I30)</f>
        <v>0</v>
      </c>
    </row>
    <row r="32" spans="1:11" s="4" customFormat="1" ht="20.100000000000001" customHeight="1" x14ac:dyDescent="0.3">
      <c r="B32" s="32" t="s">
        <v>45</v>
      </c>
      <c r="C32" s="33"/>
      <c r="D32" s="33"/>
      <c r="E32" s="33"/>
      <c r="F32" s="33"/>
      <c r="G32" s="33"/>
      <c r="H32" s="33"/>
      <c r="I32" s="34">
        <f>SUM(I23:I31)</f>
        <v>0</v>
      </c>
    </row>
    <row r="33" spans="2:9" s="4" customFormat="1" ht="22.5" customHeight="1" x14ac:dyDescent="0.3">
      <c r="I33" s="18"/>
    </row>
    <row r="34" spans="2:9" ht="26.25" customHeight="1" thickBot="1" x14ac:dyDescent="0.35"/>
    <row r="35" spans="2:9" s="20" customFormat="1" ht="20.100000000000001" customHeight="1" x14ac:dyDescent="0.3">
      <c r="B35" s="35" t="s">
        <v>46</v>
      </c>
      <c r="C35" s="36"/>
      <c r="D35" s="36"/>
      <c r="E35" s="36"/>
      <c r="F35" s="36"/>
      <c r="G35" s="36"/>
      <c r="H35" s="36"/>
      <c r="I35" s="37">
        <f>I32+I19</f>
        <v>0</v>
      </c>
    </row>
    <row r="36" spans="2:9" s="20" customFormat="1" ht="17.25" customHeight="1" thickBot="1" x14ac:dyDescent="0.35">
      <c r="B36" s="38" t="s">
        <v>47</v>
      </c>
      <c r="C36" s="39"/>
      <c r="D36" s="39"/>
      <c r="E36" s="39"/>
      <c r="F36" s="39"/>
      <c r="G36" s="39"/>
      <c r="H36" s="39"/>
      <c r="I36" s="40">
        <f>I35*0.22</f>
        <v>0</v>
      </c>
    </row>
    <row r="37" spans="2:9" s="20" customFormat="1" ht="17.25" customHeight="1" x14ac:dyDescent="0.3">
      <c r="B37" s="21"/>
      <c r="C37" s="23"/>
      <c r="D37" s="23"/>
      <c r="E37" s="23"/>
      <c r="F37" s="23"/>
      <c r="G37" s="23"/>
      <c r="H37" s="23"/>
      <c r="I37" s="24"/>
    </row>
  </sheetData>
  <sheetProtection algorithmName="SHA-512" hashValue="jcdDUEz8gDFTCPXEQiyEyuftLQdtUWlHSL2V95dLl2dRATFrk5bft1/NS1n1lK+ZCwuJZSG5jYwQP2dHk6gyMQ==" saltValue="QIvt6QgfXv3+rIAEzIqZaw==" spinCount="100000" sheet="1" formatCells="0" formatColumns="0"/>
  <mergeCells count="1">
    <mergeCell ref="B5:I5"/>
  </mergeCells>
  <pageMargins left="0.78740157480314965" right="0.59055118110236227" top="0.63" bottom="0.55118110236220474" header="0.51181102362204722" footer="0.5118110236220472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BreakPreview" topLeftCell="A18" zoomScale="130" zoomScaleSheetLayoutView="130" workbookViewId="0">
      <selection activeCell="C22" sqref="C22"/>
    </sheetView>
  </sheetViews>
  <sheetFormatPr defaultColWidth="9.140625" defaultRowHeight="16.5" x14ac:dyDescent="0.3"/>
  <cols>
    <col min="1" max="1" width="7.140625" style="8" customWidth="1"/>
    <col min="2" max="2" width="39.42578125" style="15" customWidth="1"/>
    <col min="3" max="3" width="23" style="15" bestFit="1" customWidth="1"/>
    <col min="4" max="4" width="8.28515625" style="2" customWidth="1"/>
    <col min="5" max="5" width="10.140625" style="2" customWidth="1"/>
    <col min="6" max="6" width="11.42578125" style="2" customWidth="1"/>
    <col min="7" max="7" width="13" style="2" customWidth="1"/>
    <col min="8" max="12" width="9.140625" style="2"/>
    <col min="13" max="13" width="7.140625" style="2" customWidth="1"/>
    <col min="14" max="16384" width="9.140625" style="2"/>
  </cols>
  <sheetData>
    <row r="1" spans="1:7" ht="19.5" thickBot="1" x14ac:dyDescent="0.35">
      <c r="A1" s="1" t="s">
        <v>26</v>
      </c>
      <c r="B1" s="73" t="s">
        <v>27</v>
      </c>
      <c r="C1" s="73"/>
      <c r="D1" s="124"/>
      <c r="E1" s="124"/>
      <c r="F1" s="124"/>
      <c r="G1" s="124"/>
    </row>
    <row r="2" spans="1:7" ht="16.5" customHeight="1" thickTop="1" x14ac:dyDescent="0.3">
      <c r="A2" s="125"/>
      <c r="B2" s="130"/>
      <c r="C2" s="130"/>
      <c r="D2" s="126"/>
      <c r="E2" s="126"/>
      <c r="F2" s="126"/>
      <c r="G2" s="126"/>
    </row>
    <row r="3" spans="1:7" ht="9.75" customHeight="1" x14ac:dyDescent="0.3">
      <c r="A3" s="125"/>
      <c r="B3" s="130"/>
      <c r="C3" s="130"/>
      <c r="D3" s="126"/>
      <c r="E3" s="126"/>
      <c r="F3" s="126"/>
      <c r="G3" s="126"/>
    </row>
    <row r="4" spans="1:7" s="267" customFormat="1" ht="44.25" customHeight="1" x14ac:dyDescent="0.25">
      <c r="A4" s="132"/>
      <c r="B4" s="518" t="s">
        <v>48</v>
      </c>
      <c r="C4" s="518"/>
      <c r="D4" s="518"/>
      <c r="E4" s="518"/>
      <c r="F4" s="518"/>
      <c r="G4" s="518"/>
    </row>
    <row r="5" spans="1:7" s="11" customFormat="1" ht="45" customHeight="1" x14ac:dyDescent="0.25">
      <c r="A5" s="132"/>
      <c r="B5" s="519" t="s">
        <v>49</v>
      </c>
      <c r="C5" s="519"/>
      <c r="D5" s="519"/>
      <c r="E5" s="519"/>
      <c r="F5" s="519"/>
      <c r="G5" s="519"/>
    </row>
    <row r="6" spans="1:7" s="11" customFormat="1" ht="30.75" customHeight="1" x14ac:dyDescent="0.25">
      <c r="A6" s="132"/>
      <c r="B6" s="518" t="s">
        <v>50</v>
      </c>
      <c r="C6" s="518"/>
      <c r="D6" s="518"/>
      <c r="E6" s="518"/>
      <c r="F6" s="518"/>
      <c r="G6" s="518"/>
    </row>
    <row r="7" spans="1:7" ht="17.25" customHeight="1" x14ac:dyDescent="0.3">
      <c r="A7" s="125"/>
      <c r="B7" s="130"/>
      <c r="C7" s="130"/>
      <c r="D7" s="126"/>
      <c r="E7" s="126"/>
      <c r="F7" s="126"/>
      <c r="G7" s="126"/>
    </row>
    <row r="8" spans="1:7" ht="17.25" customHeight="1" x14ac:dyDescent="0.3">
      <c r="A8" s="125"/>
      <c r="B8" s="130"/>
      <c r="C8" s="130"/>
      <c r="D8" s="126"/>
      <c r="E8" s="126"/>
      <c r="F8" s="126"/>
      <c r="G8" s="126"/>
    </row>
    <row r="9" spans="1:7" x14ac:dyDescent="0.3">
      <c r="A9" s="3" t="s">
        <v>51</v>
      </c>
      <c r="B9" s="68" t="s">
        <v>52</v>
      </c>
      <c r="C9" s="68"/>
      <c r="D9"/>
      <c r="E9"/>
      <c r="F9"/>
      <c r="G9"/>
    </row>
    <row r="11" spans="1:7" s="4" customFormat="1" ht="17.25" thickBot="1" x14ac:dyDescent="0.35">
      <c r="A11" s="5"/>
      <c r="B11" s="69" t="s">
        <v>53</v>
      </c>
      <c r="C11" s="295" t="s">
        <v>54</v>
      </c>
      <c r="D11" s="6" t="s">
        <v>55</v>
      </c>
      <c r="E11" s="6" t="s">
        <v>56</v>
      </c>
      <c r="F11" s="300" t="s">
        <v>57</v>
      </c>
      <c r="G11" s="6" t="s">
        <v>58</v>
      </c>
    </row>
    <row r="12" spans="1:7" ht="17.25" thickTop="1" x14ac:dyDescent="0.3">
      <c r="A12"/>
      <c r="B12"/>
      <c r="C12" s="296"/>
      <c r="D12"/>
      <c r="E12"/>
      <c r="F12" s="296"/>
      <c r="G12"/>
    </row>
    <row r="13" spans="1:7" ht="150" customHeight="1" x14ac:dyDescent="0.3">
      <c r="A13" s="65" t="s">
        <v>59</v>
      </c>
      <c r="B13" s="66" t="s">
        <v>60</v>
      </c>
      <c r="C13" s="297"/>
      <c r="D13" s="76" t="s">
        <v>61</v>
      </c>
      <c r="E13" s="77">
        <v>1</v>
      </c>
      <c r="F13" s="301">
        <v>0</v>
      </c>
      <c r="G13" s="78">
        <f>F13*E13</f>
        <v>0</v>
      </c>
    </row>
    <row r="14" spans="1:7" x14ac:dyDescent="0.3">
      <c r="A14" s="65"/>
      <c r="B14" s="66"/>
      <c r="C14" s="297"/>
      <c r="D14" s="76"/>
      <c r="E14" s="77"/>
      <c r="F14" s="301"/>
      <c r="G14"/>
    </row>
    <row r="15" spans="1:7" ht="44.25" customHeight="1" x14ac:dyDescent="0.3">
      <c r="A15" s="65" t="s">
        <v>62</v>
      </c>
      <c r="B15" s="66" t="s">
        <v>63</v>
      </c>
      <c r="C15" s="297"/>
      <c r="D15" s="76" t="s">
        <v>61</v>
      </c>
      <c r="E15" s="77">
        <v>1</v>
      </c>
      <c r="F15" s="301">
        <v>0</v>
      </c>
      <c r="G15" s="78">
        <f>F15*E15</f>
        <v>0</v>
      </c>
    </row>
    <row r="16" spans="1:7" x14ac:dyDescent="0.3">
      <c r="A16" s="65"/>
      <c r="B16" s="66"/>
      <c r="C16" s="297"/>
      <c r="D16" s="76"/>
      <c r="E16" s="77"/>
      <c r="F16" s="301"/>
      <c r="G16"/>
    </row>
    <row r="17" spans="1:7" ht="42" customHeight="1" x14ac:dyDescent="0.3">
      <c r="A17" s="65" t="s">
        <v>64</v>
      </c>
      <c r="B17" s="66" t="s">
        <v>65</v>
      </c>
      <c r="C17" s="297"/>
      <c r="D17" s="76" t="s">
        <v>61</v>
      </c>
      <c r="E17" s="77">
        <v>1</v>
      </c>
      <c r="F17" s="301">
        <v>0</v>
      </c>
      <c r="G17" s="78">
        <f>F17*E17</f>
        <v>0</v>
      </c>
    </row>
    <row r="18" spans="1:7" x14ac:dyDescent="0.3">
      <c r="A18" s="65"/>
      <c r="B18" s="66"/>
      <c r="C18" s="297"/>
      <c r="D18" s="76"/>
      <c r="E18" s="77"/>
      <c r="F18" s="301"/>
      <c r="G18"/>
    </row>
    <row r="19" spans="1:7" ht="81.75" customHeight="1" x14ac:dyDescent="0.3">
      <c r="A19" s="65" t="s">
        <v>66</v>
      </c>
      <c r="B19" s="66" t="s">
        <v>67</v>
      </c>
      <c r="C19" s="297"/>
      <c r="D19" s="76" t="s">
        <v>61</v>
      </c>
      <c r="E19" s="77">
        <v>1</v>
      </c>
      <c r="F19" s="301">
        <v>0</v>
      </c>
      <c r="G19" s="78">
        <f>F19*E19</f>
        <v>0</v>
      </c>
    </row>
    <row r="20" spans="1:7" x14ac:dyDescent="0.3">
      <c r="A20" s="65"/>
      <c r="B20" s="66"/>
      <c r="C20" s="297"/>
      <c r="D20" s="76"/>
      <c r="E20" s="77"/>
      <c r="F20" s="301"/>
      <c r="G20"/>
    </row>
    <row r="21" spans="1:7" ht="81" customHeight="1" x14ac:dyDescent="0.3">
      <c r="A21" s="65" t="s">
        <v>68</v>
      </c>
      <c r="B21" s="135" t="s">
        <v>69</v>
      </c>
      <c r="C21" s="298"/>
      <c r="D21" s="133" t="s">
        <v>61</v>
      </c>
      <c r="E21" s="134">
        <v>1</v>
      </c>
      <c r="F21" s="302">
        <v>0</v>
      </c>
      <c r="G21" s="78">
        <f>F21*E21</f>
        <v>0</v>
      </c>
    </row>
    <row r="22" spans="1:7" ht="17.25" thickBot="1" x14ac:dyDescent="0.35">
      <c r="A22" s="129"/>
      <c r="B22" s="131"/>
      <c r="C22" s="299"/>
      <c r="D22" s="7"/>
      <c r="E22" s="127"/>
      <c r="F22" s="303"/>
      <c r="G22" s="128"/>
    </row>
    <row r="23" spans="1:7" ht="17.25" thickBot="1" x14ac:dyDescent="0.35">
      <c r="A23" s="52"/>
      <c r="B23" s="72" t="s">
        <v>70</v>
      </c>
      <c r="C23" s="72"/>
      <c r="D23" s="114"/>
      <c r="E23" s="115"/>
      <c r="F23" s="51"/>
      <c r="G23" s="51">
        <f>SUM(G13:G22)</f>
        <v>0</v>
      </c>
    </row>
    <row r="24" spans="1:7" ht="17.25" thickTop="1" x14ac:dyDescent="0.3">
      <c r="A24" s="65"/>
      <c r="B24" s="66"/>
      <c r="C24" s="66"/>
      <c r="D24" s="76"/>
      <c r="E24" s="77"/>
      <c r="F24" s="78"/>
      <c r="G24" s="78"/>
    </row>
  </sheetData>
  <sheetProtection algorithmName="SHA-512" hashValue="rpaxSqF2a6oIZJeIxIausrCh5+Z+ETZlndtpxkm7TbKoPE8HG3jztknfVAA73d+htG2hIb4kQjX0/QhVMMD8Og==" saltValue="V/RXBrXidlz6tU3UDi8s8w==" spinCount="100000" sheet="1" formatCells="0" formatColumns="0"/>
  <mergeCells count="3">
    <mergeCell ref="B4:G4"/>
    <mergeCell ref="B5:G5"/>
    <mergeCell ref="B6:G6"/>
  </mergeCells>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1" manualBreakCount="1">
    <brk id="19" max="5" man="1"/>
  </rowBreaks>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BreakPreview" topLeftCell="A12" zoomScale="130" zoomScaleSheetLayoutView="130" workbookViewId="0">
      <selection activeCell="F18" sqref="F18"/>
    </sheetView>
  </sheetViews>
  <sheetFormatPr defaultColWidth="9.140625" defaultRowHeight="16.5" x14ac:dyDescent="0.3"/>
  <cols>
    <col min="1" max="1" width="7.140625" style="8" customWidth="1"/>
    <col min="2" max="2" width="39.42578125" style="15" customWidth="1"/>
    <col min="3" max="3" width="23.7109375" style="15" customWidth="1"/>
    <col min="4" max="4" width="8.5703125" style="8" customWidth="1"/>
    <col min="5" max="5" width="11.140625" style="8" customWidth="1"/>
    <col min="6" max="6" width="11" style="8" customWidth="1"/>
    <col min="7" max="7" width="12.42578125" style="8" customWidth="1"/>
    <col min="8" max="8" width="9.140625" style="118"/>
    <col min="9" max="12" width="9.140625" style="2"/>
    <col min="13" max="13" width="7.140625" style="2" customWidth="1"/>
    <col min="14" max="16384" width="9.140625" style="2"/>
  </cols>
  <sheetData>
    <row r="1" spans="1:8" x14ac:dyDescent="0.3">
      <c r="A1" s="3" t="s">
        <v>71</v>
      </c>
      <c r="B1" s="68" t="s">
        <v>72</v>
      </c>
      <c r="C1" s="68"/>
      <c r="D1"/>
      <c r="E1"/>
      <c r="F1"/>
      <c r="G1"/>
    </row>
    <row r="2" spans="1:8" x14ac:dyDescent="0.3">
      <c r="A2" s="3"/>
      <c r="B2" s="68"/>
      <c r="C2" s="68"/>
      <c r="D2"/>
      <c r="E2"/>
      <c r="F2"/>
      <c r="G2"/>
    </row>
    <row r="3" spans="1:8" customFormat="1" ht="15" x14ac:dyDescent="0.25">
      <c r="A3" s="526" t="s">
        <v>73</v>
      </c>
      <c r="B3" s="527"/>
      <c r="C3" s="527"/>
      <c r="D3" s="527"/>
      <c r="E3" s="527"/>
      <c r="F3" s="527"/>
      <c r="G3" s="528"/>
      <c r="H3" s="119"/>
    </row>
    <row r="4" spans="1:8" s="85" customFormat="1" ht="26.25" customHeight="1" x14ac:dyDescent="0.25">
      <c r="A4" s="529" t="s">
        <v>74</v>
      </c>
      <c r="B4" s="530"/>
      <c r="C4" s="530"/>
      <c r="D4" s="530"/>
      <c r="E4" s="530"/>
      <c r="F4" s="530"/>
      <c r="G4" s="531"/>
      <c r="H4" s="120"/>
    </row>
    <row r="5" spans="1:8" s="85" customFormat="1" ht="41.25" customHeight="1" x14ac:dyDescent="0.25">
      <c r="A5" s="520" t="s">
        <v>75</v>
      </c>
      <c r="B5" s="521"/>
      <c r="C5" s="521"/>
      <c r="D5" s="521"/>
      <c r="E5" s="521"/>
      <c r="F5" s="521"/>
      <c r="G5" s="522"/>
      <c r="H5" s="120"/>
    </row>
    <row r="6" spans="1:8" s="85" customFormat="1" ht="26.25" customHeight="1" x14ac:dyDescent="0.25">
      <c r="A6" s="520" t="s">
        <v>76</v>
      </c>
      <c r="B6" s="521"/>
      <c r="C6" s="521"/>
      <c r="D6" s="521"/>
      <c r="E6" s="521"/>
      <c r="F6" s="521"/>
      <c r="G6" s="522"/>
      <c r="H6" s="120"/>
    </row>
    <row r="7" spans="1:8" s="85" customFormat="1" ht="26.25" customHeight="1" x14ac:dyDescent="0.25">
      <c r="A7" s="520" t="s">
        <v>77</v>
      </c>
      <c r="B7" s="521"/>
      <c r="C7" s="521"/>
      <c r="D7" s="521"/>
      <c r="E7" s="521"/>
      <c r="F7" s="521"/>
      <c r="G7" s="522"/>
      <c r="H7" s="120"/>
    </row>
    <row r="8" spans="1:8" x14ac:dyDescent="0.3">
      <c r="A8" s="523" t="s">
        <v>78</v>
      </c>
      <c r="B8" s="524"/>
      <c r="C8" s="524"/>
      <c r="D8" s="524"/>
      <c r="E8" s="524"/>
      <c r="F8" s="524"/>
      <c r="G8" s="525"/>
    </row>
    <row r="9" spans="1:8" x14ac:dyDescent="0.3">
      <c r="A9" s="141" t="s">
        <v>79</v>
      </c>
      <c r="B9" s="142"/>
      <c r="C9" s="142"/>
      <c r="D9" s="45"/>
      <c r="E9" s="45"/>
      <c r="F9" s="45"/>
      <c r="G9" s="136"/>
    </row>
    <row r="10" spans="1:8" x14ac:dyDescent="0.3">
      <c r="A10" s="140" t="s">
        <v>80</v>
      </c>
      <c r="B10" s="143"/>
      <c r="C10" s="143"/>
      <c r="D10" s="46"/>
      <c r="E10" s="46"/>
      <c r="F10" s="46"/>
      <c r="G10" s="137"/>
    </row>
    <row r="11" spans="1:8" x14ac:dyDescent="0.3">
      <c r="A11" s="139"/>
      <c r="B11" s="28"/>
      <c r="C11" s="28"/>
      <c r="D11" s="16"/>
      <c r="E11" s="16"/>
      <c r="F11" s="16"/>
      <c r="G11" s="16"/>
    </row>
    <row r="12" spans="1:8" ht="16.5" customHeight="1" x14ac:dyDescent="0.3">
      <c r="A12" s="139"/>
      <c r="B12" s="28"/>
      <c r="C12" s="28"/>
      <c r="D12" s="16"/>
      <c r="E12" s="16"/>
      <c r="F12" s="16"/>
      <c r="G12" s="16"/>
    </row>
    <row r="13" spans="1:8" ht="17.25" thickBot="1" x14ac:dyDescent="0.35">
      <c r="A13" s="5"/>
      <c r="B13" s="69" t="s">
        <v>53</v>
      </c>
      <c r="C13" s="295" t="s">
        <v>54</v>
      </c>
      <c r="D13" s="6" t="s">
        <v>55</v>
      </c>
      <c r="E13" s="6" t="s">
        <v>56</v>
      </c>
      <c r="F13" s="300" t="s">
        <v>57</v>
      </c>
      <c r="G13" s="6" t="s">
        <v>58</v>
      </c>
    </row>
    <row r="14" spans="1:8" s="4" customFormat="1" ht="17.25" thickTop="1" x14ac:dyDescent="0.3">
      <c r="A14"/>
      <c r="B14"/>
      <c r="C14" s="296"/>
      <c r="D14"/>
      <c r="E14"/>
      <c r="F14" s="296"/>
      <c r="G14"/>
      <c r="H14" s="121"/>
    </row>
    <row r="15" spans="1:8" ht="80.25" customHeight="1" x14ac:dyDescent="0.3">
      <c r="A15" s="57" t="s">
        <v>81</v>
      </c>
      <c r="B15" s="67" t="s">
        <v>82</v>
      </c>
      <c r="C15" s="304"/>
      <c r="D15" s="239" t="s">
        <v>83</v>
      </c>
      <c r="E15" s="80">
        <v>217.02</v>
      </c>
      <c r="F15" s="301">
        <v>0</v>
      </c>
      <c r="G15" s="78">
        <f>F15*E15</f>
        <v>0</v>
      </c>
    </row>
    <row r="16" spans="1:8" s="19" customFormat="1" ht="15" x14ac:dyDescent="0.25">
      <c r="A16" s="58"/>
      <c r="B16" s="235"/>
      <c r="C16" s="305"/>
      <c r="D16" s="235"/>
      <c r="E16" s="235"/>
      <c r="F16" s="296"/>
      <c r="G16"/>
      <c r="H16" s="122"/>
    </row>
    <row r="17" spans="1:8" s="19" customFormat="1" ht="51" x14ac:dyDescent="0.2">
      <c r="A17" s="57" t="s">
        <v>84</v>
      </c>
      <c r="B17" s="240" t="s">
        <v>85</v>
      </c>
      <c r="C17" s="306"/>
      <c r="D17" s="239" t="s">
        <v>83</v>
      </c>
      <c r="E17" s="80">
        <v>3797.78</v>
      </c>
      <c r="F17" s="301">
        <v>0</v>
      </c>
      <c r="G17" s="78">
        <f>F17*E17</f>
        <v>0</v>
      </c>
      <c r="H17" s="122"/>
    </row>
    <row r="18" spans="1:8" s="19" customFormat="1" ht="15" x14ac:dyDescent="0.25">
      <c r="A18" s="58"/>
      <c r="B18" s="241"/>
      <c r="C18" s="307"/>
      <c r="D18" s="239"/>
      <c r="E18" s="239"/>
      <c r="F18" s="309"/>
      <c r="G18"/>
      <c r="H18" s="122"/>
    </row>
    <row r="19" spans="1:8" s="19" customFormat="1" ht="44.25" customHeight="1" x14ac:dyDescent="0.2">
      <c r="A19" s="57" t="s">
        <v>86</v>
      </c>
      <c r="B19" s="240" t="s">
        <v>87</v>
      </c>
      <c r="C19" s="306"/>
      <c r="D19" s="239" t="s">
        <v>83</v>
      </c>
      <c r="E19" s="80">
        <v>10</v>
      </c>
      <c r="F19" s="301">
        <v>0</v>
      </c>
      <c r="G19" s="78">
        <f>F19*E19</f>
        <v>0</v>
      </c>
      <c r="H19" s="122"/>
    </row>
    <row r="20" spans="1:8" s="19" customFormat="1" ht="15" x14ac:dyDescent="0.25">
      <c r="A20" s="58"/>
      <c r="B20" s="241"/>
      <c r="C20" s="307"/>
      <c r="D20" s="239"/>
      <c r="E20" s="239"/>
      <c r="F20" s="309"/>
      <c r="G20"/>
      <c r="H20" s="122"/>
    </row>
    <row r="21" spans="1:8" s="19" customFormat="1" ht="45" customHeight="1" x14ac:dyDescent="0.2">
      <c r="A21" s="57" t="s">
        <v>88</v>
      </c>
      <c r="B21" s="240" t="s">
        <v>89</v>
      </c>
      <c r="C21" s="306"/>
      <c r="D21" s="239" t="s">
        <v>90</v>
      </c>
      <c r="E21" s="80">
        <v>1085.08</v>
      </c>
      <c r="F21" s="301">
        <v>0</v>
      </c>
      <c r="G21" s="78">
        <f>F21*E21</f>
        <v>0</v>
      </c>
      <c r="H21" s="122"/>
    </row>
    <row r="22" spans="1:8" s="19" customFormat="1" ht="15" x14ac:dyDescent="0.25">
      <c r="A22" s="58"/>
      <c r="B22" s="240"/>
      <c r="C22" s="306"/>
      <c r="D22" s="242"/>
      <c r="E22" s="243"/>
      <c r="F22" s="309"/>
      <c r="G22"/>
      <c r="H22" s="122"/>
    </row>
    <row r="23" spans="1:8" s="19" customFormat="1" ht="56.25" customHeight="1" x14ac:dyDescent="0.2">
      <c r="A23" s="57" t="s">
        <v>91</v>
      </c>
      <c r="B23" s="240" t="s">
        <v>92</v>
      </c>
      <c r="C23" s="306"/>
      <c r="D23" s="239" t="s">
        <v>90</v>
      </c>
      <c r="E23" s="80">
        <v>1085.08</v>
      </c>
      <c r="F23" s="301">
        <v>0</v>
      </c>
      <c r="G23" s="78">
        <f>F23*E23</f>
        <v>0</v>
      </c>
      <c r="H23" s="122"/>
    </row>
    <row r="24" spans="1:8" s="19" customFormat="1" ht="15" x14ac:dyDescent="0.25">
      <c r="A24" s="58"/>
      <c r="B24" s="241"/>
      <c r="C24" s="307"/>
      <c r="D24" s="239"/>
      <c r="E24" s="239"/>
      <c r="F24" s="309"/>
      <c r="G24"/>
      <c r="H24" s="122"/>
    </row>
    <row r="25" spans="1:8" s="19" customFormat="1" ht="47.25" customHeight="1" x14ac:dyDescent="0.2">
      <c r="A25" s="57" t="s">
        <v>93</v>
      </c>
      <c r="B25" s="240" t="s">
        <v>94</v>
      </c>
      <c r="C25" s="306"/>
      <c r="D25" s="239" t="s">
        <v>90</v>
      </c>
      <c r="E25" s="80">
        <v>1085.08</v>
      </c>
      <c r="F25" s="301">
        <v>0</v>
      </c>
      <c r="G25" s="78">
        <f>F25*E25</f>
        <v>0</v>
      </c>
      <c r="H25" s="122"/>
    </row>
    <row r="26" spans="1:8" s="19" customFormat="1" ht="15" x14ac:dyDescent="0.25">
      <c r="A26" s="58"/>
      <c r="B26" s="241"/>
      <c r="C26" s="307"/>
      <c r="D26" s="239"/>
      <c r="E26" s="239"/>
      <c r="F26" s="309"/>
      <c r="G26"/>
      <c r="H26" s="122"/>
    </row>
    <row r="27" spans="1:8" s="19" customFormat="1" ht="66.75" customHeight="1" x14ac:dyDescent="0.2">
      <c r="A27" s="57" t="s">
        <v>95</v>
      </c>
      <c r="B27" s="240" t="s">
        <v>96</v>
      </c>
      <c r="C27" s="306"/>
      <c r="D27" s="239" t="s">
        <v>83</v>
      </c>
      <c r="E27" s="80">
        <v>759.56</v>
      </c>
      <c r="F27" s="301">
        <v>0</v>
      </c>
      <c r="G27" s="78">
        <f>F27*E27</f>
        <v>0</v>
      </c>
      <c r="H27" s="122"/>
    </row>
    <row r="28" spans="1:8" s="19" customFormat="1" ht="15" x14ac:dyDescent="0.25">
      <c r="A28" s="58"/>
      <c r="B28" s="240"/>
      <c r="C28" s="306"/>
      <c r="D28" s="239"/>
      <c r="E28" s="80"/>
      <c r="F28" s="301"/>
      <c r="G28"/>
      <c r="H28" s="122"/>
    </row>
    <row r="29" spans="1:8" s="19" customFormat="1" ht="73.5" customHeight="1" x14ac:dyDescent="0.2">
      <c r="A29" s="57" t="s">
        <v>97</v>
      </c>
      <c r="B29" s="240" t="s">
        <v>98</v>
      </c>
      <c r="C29" s="306"/>
      <c r="D29" s="239" t="s">
        <v>83</v>
      </c>
      <c r="E29" s="80">
        <v>317.41000000000003</v>
      </c>
      <c r="F29" s="301">
        <v>0</v>
      </c>
      <c r="G29" s="78">
        <f>F29*E29</f>
        <v>0</v>
      </c>
      <c r="H29" s="122"/>
    </row>
    <row r="30" spans="1:8" s="19" customFormat="1" ht="15" x14ac:dyDescent="0.25">
      <c r="A30" s="58"/>
      <c r="B30" s="240"/>
      <c r="C30" s="306"/>
      <c r="D30" s="239"/>
      <c r="E30" s="80"/>
      <c r="F30" s="301"/>
      <c r="G30"/>
      <c r="H30" s="122"/>
    </row>
    <row r="31" spans="1:8" s="19" customFormat="1" ht="59.25" customHeight="1" x14ac:dyDescent="0.2">
      <c r="A31" s="57" t="s">
        <v>99</v>
      </c>
      <c r="B31" s="240" t="s">
        <v>100</v>
      </c>
      <c r="C31" s="306"/>
      <c r="D31" s="239" t="s">
        <v>83</v>
      </c>
      <c r="E31" s="80">
        <v>3797.78</v>
      </c>
      <c r="F31" s="301">
        <v>0</v>
      </c>
      <c r="G31" s="78">
        <f>F31*E31</f>
        <v>0</v>
      </c>
      <c r="H31" s="122"/>
    </row>
    <row r="32" spans="1:8" s="19" customFormat="1" ht="15" x14ac:dyDescent="0.25">
      <c r="A32" s="58"/>
      <c r="B32" s="240"/>
      <c r="C32" s="306"/>
      <c r="D32" s="239"/>
      <c r="E32" s="80"/>
      <c r="F32" s="301"/>
      <c r="G32"/>
      <c r="H32" s="122"/>
    </row>
    <row r="33" spans="1:8" s="19" customFormat="1" ht="70.5" customHeight="1" x14ac:dyDescent="0.2">
      <c r="A33" s="57" t="s">
        <v>101</v>
      </c>
      <c r="B33" s="240" t="s">
        <v>102</v>
      </c>
      <c r="C33" s="306"/>
      <c r="D33" s="239" t="s">
        <v>61</v>
      </c>
      <c r="E33" s="80">
        <v>1</v>
      </c>
      <c r="F33" s="301">
        <v>0</v>
      </c>
      <c r="G33" s="78">
        <f>F33*E33</f>
        <v>0</v>
      </c>
      <c r="H33" s="122"/>
    </row>
    <row r="34" spans="1:8" s="19" customFormat="1" ht="15" x14ac:dyDescent="0.25">
      <c r="A34" s="58"/>
      <c r="B34" s="240"/>
      <c r="C34" s="306"/>
      <c r="D34" s="239"/>
      <c r="E34" s="80"/>
      <c r="F34" s="301"/>
      <c r="G34"/>
      <c r="H34" s="122"/>
    </row>
    <row r="35" spans="1:8" s="19" customFormat="1" ht="79.5" customHeight="1" x14ac:dyDescent="0.2">
      <c r="A35" s="57" t="s">
        <v>103</v>
      </c>
      <c r="B35" s="240" t="s">
        <v>104</v>
      </c>
      <c r="C35" s="306"/>
      <c r="D35" s="239"/>
      <c r="E35" s="80"/>
      <c r="F35" s="301"/>
      <c r="G35" s="78"/>
      <c r="H35" s="122"/>
    </row>
    <row r="36" spans="1:8" s="19" customFormat="1" ht="17.25" customHeight="1" x14ac:dyDescent="0.2">
      <c r="A36" s="57"/>
      <c r="B36" s="240" t="s">
        <v>105</v>
      </c>
      <c r="C36" s="306"/>
      <c r="D36" s="239" t="s">
        <v>83</v>
      </c>
      <c r="E36" s="80">
        <v>10.3</v>
      </c>
      <c r="F36" s="301">
        <v>0</v>
      </c>
      <c r="G36" s="78">
        <f>F36*E36</f>
        <v>0</v>
      </c>
      <c r="H36" s="122"/>
    </row>
    <row r="37" spans="1:8" s="19" customFormat="1" ht="17.25" customHeight="1" x14ac:dyDescent="0.2">
      <c r="A37" s="57"/>
      <c r="B37" s="240" t="s">
        <v>106</v>
      </c>
      <c r="C37" s="306"/>
      <c r="D37" s="239" t="s">
        <v>83</v>
      </c>
      <c r="E37" s="80">
        <v>10.3</v>
      </c>
      <c r="F37" s="301">
        <v>0</v>
      </c>
      <c r="G37" s="78">
        <f>F37*E37</f>
        <v>0</v>
      </c>
      <c r="H37" s="122"/>
    </row>
    <row r="38" spans="1:8" s="19" customFormat="1" ht="15" x14ac:dyDescent="0.25">
      <c r="A38" s="58"/>
      <c r="B38" s="240"/>
      <c r="C38" s="306"/>
      <c r="D38" s="239"/>
      <c r="E38" s="80"/>
      <c r="F38" s="301"/>
      <c r="G38"/>
      <c r="H38" s="122"/>
    </row>
    <row r="39" spans="1:8" s="19" customFormat="1" ht="57" customHeight="1" x14ac:dyDescent="0.2">
      <c r="A39" s="57" t="s">
        <v>107</v>
      </c>
      <c r="B39" s="244" t="s">
        <v>108</v>
      </c>
      <c r="C39" s="308"/>
      <c r="D39" s="239" t="s">
        <v>83</v>
      </c>
      <c r="E39" s="80">
        <v>15.3</v>
      </c>
      <c r="F39" s="301">
        <v>0</v>
      </c>
      <c r="G39" s="78">
        <f>F39*E39</f>
        <v>0</v>
      </c>
      <c r="H39" s="122"/>
    </row>
    <row r="40" spans="1:8" s="19" customFormat="1" ht="15" x14ac:dyDescent="0.25">
      <c r="A40" s="58"/>
      <c r="B40" s="240"/>
      <c r="C40" s="306"/>
      <c r="D40" s="239"/>
      <c r="E40" s="80"/>
      <c r="F40" s="301"/>
      <c r="G40"/>
      <c r="H40" s="122"/>
    </row>
    <row r="41" spans="1:8" s="19" customFormat="1" ht="58.5" customHeight="1" x14ac:dyDescent="0.2">
      <c r="A41" s="57" t="s">
        <v>109</v>
      </c>
      <c r="B41" s="244" t="s">
        <v>110</v>
      </c>
      <c r="C41" s="308"/>
      <c r="D41" s="239" t="s">
        <v>83</v>
      </c>
      <c r="E41" s="80">
        <v>15.3</v>
      </c>
      <c r="F41" s="301">
        <v>0</v>
      </c>
      <c r="G41" s="78">
        <f>F41*E41</f>
        <v>0</v>
      </c>
      <c r="H41" s="122"/>
    </row>
    <row r="42" spans="1:8" s="19" customFormat="1" ht="15" x14ac:dyDescent="0.25">
      <c r="A42" s="58"/>
      <c r="B42" s="240"/>
      <c r="C42" s="306"/>
      <c r="D42" s="239"/>
      <c r="E42" s="80"/>
      <c r="F42" s="301"/>
      <c r="G42"/>
      <c r="H42" s="122"/>
    </row>
    <row r="43" spans="1:8" s="19" customFormat="1" ht="58.5" customHeight="1" x14ac:dyDescent="0.2">
      <c r="A43" s="57" t="s">
        <v>111</v>
      </c>
      <c r="B43" s="244" t="s">
        <v>112</v>
      </c>
      <c r="C43" s="308"/>
      <c r="D43" s="239" t="s">
        <v>113</v>
      </c>
      <c r="E43" s="80">
        <v>8</v>
      </c>
      <c r="F43" s="301">
        <v>0</v>
      </c>
      <c r="G43" s="78">
        <f>F43*E43</f>
        <v>0</v>
      </c>
      <c r="H43" s="122"/>
    </row>
    <row r="44" spans="1:8" s="19" customFormat="1" ht="15" x14ac:dyDescent="0.25">
      <c r="A44" s="58"/>
      <c r="B44" s="240"/>
      <c r="C44" s="306"/>
      <c r="D44" s="239"/>
      <c r="E44" s="80"/>
      <c r="F44" s="301"/>
      <c r="G44"/>
      <c r="H44" s="122"/>
    </row>
    <row r="45" spans="1:8" s="19" customFormat="1" ht="92.25" customHeight="1" x14ac:dyDescent="0.2">
      <c r="A45" s="57" t="s">
        <v>114</v>
      </c>
      <c r="B45" s="244" t="s">
        <v>115</v>
      </c>
      <c r="C45" s="308"/>
      <c r="D45" s="239" t="s">
        <v>116</v>
      </c>
      <c r="E45" s="80">
        <v>16</v>
      </c>
      <c r="F45" s="301">
        <v>0</v>
      </c>
      <c r="G45" s="78">
        <f>F45*E45</f>
        <v>0</v>
      </c>
      <c r="H45" s="122"/>
    </row>
    <row r="46" spans="1:8" s="19" customFormat="1" ht="13.5" thickBot="1" x14ac:dyDescent="0.25">
      <c r="A46" s="57"/>
      <c r="B46" s="66"/>
      <c r="C46" s="297"/>
      <c r="D46" s="54"/>
      <c r="E46" s="138"/>
      <c r="F46" s="310"/>
      <c r="G46" s="56"/>
      <c r="H46" s="122"/>
    </row>
    <row r="47" spans="1:8" s="19" customFormat="1" ht="17.25" thickBot="1" x14ac:dyDescent="0.35">
      <c r="A47" s="52"/>
      <c r="B47" s="72" t="s">
        <v>117</v>
      </c>
      <c r="C47" s="72"/>
      <c r="D47" s="114"/>
      <c r="E47" s="115"/>
      <c r="F47" s="51"/>
      <c r="G47" s="51">
        <f>SUM(G15:G46)</f>
        <v>0</v>
      </c>
      <c r="H47" s="122"/>
    </row>
    <row r="48" spans="1:8" ht="17.25" thickTop="1" x14ac:dyDescent="0.3"/>
  </sheetData>
  <sheetProtection password="CAF5" sheet="1" objects="1" scenarios="1" formatCells="0" formatColumns="0"/>
  <mergeCells count="6">
    <mergeCell ref="A7:G7"/>
    <mergeCell ref="A8:G8"/>
    <mergeCell ref="A3:G3"/>
    <mergeCell ref="A4:G4"/>
    <mergeCell ref="A5:G5"/>
    <mergeCell ref="A6:G6"/>
  </mergeCells>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2" manualBreakCount="2">
    <brk id="25" max="5" man="1"/>
    <brk id="40" max="5" man="1"/>
  </rowBreaks>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view="pageBreakPreview" topLeftCell="A71" zoomScale="130" zoomScaleNormal="100" zoomScaleSheetLayoutView="130" workbookViewId="0">
      <selection activeCell="C75" sqref="C75"/>
    </sheetView>
  </sheetViews>
  <sheetFormatPr defaultColWidth="9.140625" defaultRowHeight="16.5" x14ac:dyDescent="0.3"/>
  <cols>
    <col min="1" max="1" width="7.140625" style="8" customWidth="1"/>
    <col min="2" max="2" width="40.140625" style="71" customWidth="1"/>
    <col min="3" max="3" width="22.7109375" style="71" customWidth="1"/>
    <col min="4" max="4" width="8.7109375" style="2" customWidth="1"/>
    <col min="5" max="6" width="10.85546875" style="2" customWidth="1"/>
    <col min="7" max="7" width="12.140625" style="2" customWidth="1"/>
    <col min="8" max="11" width="9.140625" style="2"/>
    <col min="12" max="12" width="7.140625" style="2" customWidth="1"/>
    <col min="13" max="16384" width="9.140625" style="2"/>
  </cols>
  <sheetData>
    <row r="1" spans="1:7" x14ac:dyDescent="0.3">
      <c r="A1" s="3" t="s">
        <v>118</v>
      </c>
      <c r="B1" s="146" t="s">
        <v>119</v>
      </c>
      <c r="C1" s="146"/>
      <c r="D1"/>
      <c r="E1"/>
      <c r="F1"/>
      <c r="G1"/>
    </row>
    <row r="2" spans="1:7" x14ac:dyDescent="0.3">
      <c r="A2" s="3"/>
      <c r="B2" s="146"/>
      <c r="C2" s="146"/>
      <c r="D2"/>
      <c r="E2"/>
      <c r="F2"/>
      <c r="G2"/>
    </row>
    <row r="3" spans="1:7" customFormat="1" ht="15" x14ac:dyDescent="0.25">
      <c r="A3" s="86" t="s">
        <v>120</v>
      </c>
      <c r="B3" s="87"/>
      <c r="C3" s="87"/>
      <c r="D3" s="88"/>
      <c r="E3" s="89"/>
      <c r="F3" s="90"/>
      <c r="G3" s="91"/>
    </row>
    <row r="4" spans="1:7" s="92" customFormat="1" ht="42" customHeight="1" x14ac:dyDescent="0.25">
      <c r="A4" s="538" t="s">
        <v>121</v>
      </c>
      <c r="B4" s="539"/>
      <c r="C4" s="539"/>
      <c r="D4" s="539"/>
      <c r="E4" s="539"/>
      <c r="F4" s="539"/>
      <c r="G4" s="540"/>
    </row>
    <row r="5" spans="1:7" s="92" customFormat="1" ht="41.25" customHeight="1" x14ac:dyDescent="0.25">
      <c r="A5" s="541" t="s">
        <v>122</v>
      </c>
      <c r="B5" s="533"/>
      <c r="C5" s="533"/>
      <c r="D5" s="533"/>
      <c r="E5" s="533"/>
      <c r="F5" s="533"/>
      <c r="G5" s="534"/>
    </row>
    <row r="6" spans="1:7" s="92" customFormat="1" ht="28.5" customHeight="1" x14ac:dyDescent="0.25">
      <c r="A6" s="541" t="s">
        <v>123</v>
      </c>
      <c r="B6" s="533"/>
      <c r="C6" s="533"/>
      <c r="D6" s="533"/>
      <c r="E6" s="533"/>
      <c r="F6" s="533"/>
      <c r="G6" s="534"/>
    </row>
    <row r="7" spans="1:7" s="92" customFormat="1" ht="28.5" customHeight="1" x14ac:dyDescent="0.25">
      <c r="A7" s="532" t="s">
        <v>124</v>
      </c>
      <c r="B7" s="533"/>
      <c r="C7" s="533"/>
      <c r="D7" s="533"/>
      <c r="E7" s="533"/>
      <c r="F7" s="533"/>
      <c r="G7" s="534"/>
    </row>
    <row r="8" spans="1:7" s="92" customFormat="1" ht="28.5" customHeight="1" x14ac:dyDescent="0.25">
      <c r="A8" s="532" t="s">
        <v>125</v>
      </c>
      <c r="B8" s="533"/>
      <c r="C8" s="533"/>
      <c r="D8" s="533"/>
      <c r="E8" s="533"/>
      <c r="F8" s="533"/>
      <c r="G8" s="534"/>
    </row>
    <row r="9" spans="1:7" s="92" customFormat="1" ht="27" customHeight="1" x14ac:dyDescent="0.25">
      <c r="A9" s="532" t="s">
        <v>126</v>
      </c>
      <c r="B9" s="533"/>
      <c r="C9" s="533"/>
      <c r="D9" s="533"/>
      <c r="E9" s="533"/>
      <c r="F9" s="533"/>
      <c r="G9" s="534"/>
    </row>
    <row r="10" spans="1:7" s="92" customFormat="1" ht="29.25" customHeight="1" x14ac:dyDescent="0.25">
      <c r="A10" s="532" t="s">
        <v>127</v>
      </c>
      <c r="B10" s="533"/>
      <c r="C10" s="533"/>
      <c r="D10" s="533"/>
      <c r="E10" s="533"/>
      <c r="F10" s="533"/>
      <c r="G10" s="534"/>
    </row>
    <row r="11" spans="1:7" s="92" customFormat="1" ht="13.5" customHeight="1" x14ac:dyDescent="0.25">
      <c r="A11" s="535" t="s">
        <v>128</v>
      </c>
      <c r="B11" s="536"/>
      <c r="C11" s="536"/>
      <c r="D11" s="536"/>
      <c r="E11" s="536"/>
      <c r="F11" s="536"/>
      <c r="G11" s="537"/>
    </row>
    <row r="12" spans="1:7" s="92" customFormat="1" ht="21" customHeight="1" x14ac:dyDescent="0.3">
      <c r="A12" s="3"/>
      <c r="B12" s="146"/>
      <c r="C12" s="146"/>
      <c r="D12"/>
      <c r="E12"/>
      <c r="F12"/>
      <c r="G12"/>
    </row>
    <row r="13" spans="1:7" x14ac:dyDescent="0.3">
      <c r="A13" s="3"/>
      <c r="B13" s="146"/>
      <c r="C13" s="146"/>
      <c r="D13"/>
      <c r="E13"/>
      <c r="F13"/>
      <c r="G13"/>
    </row>
    <row r="14" spans="1:7" ht="17.25" thickBot="1" x14ac:dyDescent="0.35">
      <c r="A14" s="5"/>
      <c r="B14" s="147" t="s">
        <v>53</v>
      </c>
      <c r="C14" s="311" t="s">
        <v>54</v>
      </c>
      <c r="D14" s="6" t="s">
        <v>55</v>
      </c>
      <c r="E14" s="6" t="s">
        <v>56</v>
      </c>
      <c r="F14" s="6" t="s">
        <v>57</v>
      </c>
      <c r="G14" s="6" t="s">
        <v>58</v>
      </c>
    </row>
    <row r="15" spans="1:7" s="4" customFormat="1" ht="17.25" thickTop="1" x14ac:dyDescent="0.3">
      <c r="A15"/>
      <c r="B15"/>
      <c r="C15" s="296"/>
      <c r="D15"/>
      <c r="E15"/>
      <c r="F15" s="296"/>
      <c r="G15"/>
    </row>
    <row r="16" spans="1:7" s="4" customFormat="1" x14ac:dyDescent="0.3">
      <c r="A16" s="235"/>
      <c r="B16" s="235"/>
      <c r="C16" s="305"/>
      <c r="D16" s="235"/>
      <c r="E16" s="235"/>
      <c r="F16" s="305"/>
      <c r="G16" s="235"/>
    </row>
    <row r="17" spans="1:9" ht="51" x14ac:dyDescent="0.3">
      <c r="A17" s="234" t="s">
        <v>129</v>
      </c>
      <c r="B17" s="67" t="s">
        <v>130</v>
      </c>
      <c r="C17" s="304"/>
      <c r="D17" s="239" t="s">
        <v>83</v>
      </c>
      <c r="E17" s="80">
        <v>43.66</v>
      </c>
      <c r="F17" s="318">
        <v>0</v>
      </c>
      <c r="G17" s="84">
        <f>F17*E17</f>
        <v>0</v>
      </c>
    </row>
    <row r="18" spans="1:9" x14ac:dyDescent="0.3">
      <c r="A18" s="234"/>
      <c r="B18" s="74" t="s">
        <v>131</v>
      </c>
      <c r="C18" s="312"/>
      <c r="D18" s="239"/>
      <c r="E18" s="80"/>
      <c r="F18" s="318"/>
      <c r="G18" s="84"/>
    </row>
    <row r="19" spans="1:9" s="19" customFormat="1" ht="15" x14ac:dyDescent="0.25">
      <c r="A19" s="245" t="s">
        <v>132</v>
      </c>
      <c r="B19" s="74" t="s">
        <v>133</v>
      </c>
      <c r="C19" s="312"/>
      <c r="D19" s="246"/>
      <c r="E19" s="246"/>
      <c r="F19" s="319"/>
      <c r="G19" s="246"/>
      <c r="H19"/>
      <c r="I19"/>
    </row>
    <row r="20" spans="1:9" s="62" customFormat="1" ht="15" x14ac:dyDescent="0.25">
      <c r="A20" s="235"/>
      <c r="B20" s="74"/>
      <c r="C20" s="312"/>
      <c r="D20" s="246"/>
      <c r="E20" s="246"/>
      <c r="F20" s="319"/>
      <c r="G20" s="235"/>
      <c r="H20" s="144"/>
      <c r="I20" s="145"/>
    </row>
    <row r="21" spans="1:9" ht="38.25" x14ac:dyDescent="0.3">
      <c r="A21" s="234" t="s">
        <v>134</v>
      </c>
      <c r="B21" s="67" t="s">
        <v>135</v>
      </c>
      <c r="C21" s="304"/>
      <c r="D21" s="239" t="s">
        <v>83</v>
      </c>
      <c r="E21" s="80">
        <v>19</v>
      </c>
      <c r="F21" s="318">
        <v>0</v>
      </c>
      <c r="G21" s="84">
        <f>F21*E21</f>
        <v>0</v>
      </c>
      <c r="H21"/>
      <c r="I21"/>
    </row>
    <row r="22" spans="1:9" ht="63.75" x14ac:dyDescent="0.3">
      <c r="A22" s="234"/>
      <c r="B22" s="67" t="s">
        <v>136</v>
      </c>
      <c r="C22" s="304"/>
      <c r="D22" s="239"/>
      <c r="E22" s="80"/>
      <c r="F22" s="318"/>
      <c r="G22" s="84"/>
      <c r="H22"/>
      <c r="I22"/>
    </row>
    <row r="23" spans="1:9" ht="25.5" x14ac:dyDescent="0.3">
      <c r="A23" s="234"/>
      <c r="B23" s="67" t="s">
        <v>137</v>
      </c>
      <c r="C23" s="304"/>
      <c r="D23" s="239"/>
      <c r="E23" s="80"/>
      <c r="F23" s="318"/>
      <c r="G23" s="84"/>
      <c r="H23"/>
      <c r="I23"/>
    </row>
    <row r="24" spans="1:9" ht="51" x14ac:dyDescent="0.3">
      <c r="A24" s="234"/>
      <c r="B24" s="67" t="s">
        <v>138</v>
      </c>
      <c r="C24" s="304"/>
      <c r="D24" s="239"/>
      <c r="E24" s="80"/>
      <c r="F24" s="318"/>
      <c r="G24" s="84"/>
      <c r="H24"/>
      <c r="I24"/>
    </row>
    <row r="25" spans="1:9" ht="25.5" x14ac:dyDescent="0.3">
      <c r="A25" s="234"/>
      <c r="B25" s="67" t="s">
        <v>139</v>
      </c>
      <c r="C25" s="304"/>
      <c r="D25" s="239"/>
      <c r="E25" s="80"/>
      <c r="F25" s="318"/>
      <c r="G25" s="84"/>
      <c r="H25"/>
      <c r="I25"/>
    </row>
    <row r="26" spans="1:9" ht="25.5" x14ac:dyDescent="0.3">
      <c r="A26" s="234"/>
      <c r="B26" s="67" t="s">
        <v>140</v>
      </c>
      <c r="C26" s="304"/>
      <c r="D26" s="239"/>
      <c r="E26" s="80"/>
      <c r="F26" s="318"/>
      <c r="G26" s="84"/>
      <c r="H26"/>
      <c r="I26"/>
    </row>
    <row r="27" spans="1:9" s="19" customFormat="1" ht="15" x14ac:dyDescent="0.25">
      <c r="A27" s="245" t="s">
        <v>132</v>
      </c>
      <c r="B27" s="67" t="s">
        <v>141</v>
      </c>
      <c r="C27" s="304"/>
      <c r="D27" s="246"/>
      <c r="E27" s="246"/>
      <c r="F27" s="319"/>
      <c r="G27" s="246"/>
      <c r="H27"/>
      <c r="I27"/>
    </row>
    <row r="28" spans="1:9" s="62" customFormat="1" ht="15" x14ac:dyDescent="0.25">
      <c r="A28" s="235"/>
      <c r="B28" s="67"/>
      <c r="C28" s="304"/>
      <c r="D28" s="246"/>
      <c r="E28" s="246"/>
      <c r="F28" s="319"/>
      <c r="G28" s="235"/>
      <c r="H28" s="144"/>
      <c r="I28" s="145"/>
    </row>
    <row r="29" spans="1:9" ht="51" x14ac:dyDescent="0.3">
      <c r="A29" s="234" t="s">
        <v>142</v>
      </c>
      <c r="B29" s="67" t="s">
        <v>143</v>
      </c>
      <c r="C29" s="304"/>
      <c r="D29" s="239" t="s">
        <v>83</v>
      </c>
      <c r="E29" s="80">
        <v>159.03</v>
      </c>
      <c r="F29" s="318">
        <v>0</v>
      </c>
      <c r="G29" s="84">
        <f>F29*E29</f>
        <v>0</v>
      </c>
      <c r="H29" s="19"/>
      <c r="I29" s="19"/>
    </row>
    <row r="30" spans="1:9" s="19" customFormat="1" ht="12.75" x14ac:dyDescent="0.2">
      <c r="A30" s="245" t="s">
        <v>132</v>
      </c>
      <c r="B30" s="67" t="s">
        <v>144</v>
      </c>
      <c r="C30" s="304"/>
      <c r="D30" s="246"/>
      <c r="E30" s="246"/>
      <c r="F30" s="319"/>
      <c r="G30" s="246"/>
      <c r="H30" s="202"/>
      <c r="I30" s="203"/>
    </row>
    <row r="31" spans="1:9" s="62" customFormat="1" ht="15" x14ac:dyDescent="0.25">
      <c r="A31" s="235"/>
      <c r="B31" s="235"/>
      <c r="C31" s="305"/>
      <c r="D31" s="235"/>
      <c r="E31" s="235"/>
      <c r="F31" s="305"/>
      <c r="G31" s="235"/>
      <c r="H31"/>
      <c r="I31"/>
    </row>
    <row r="32" spans="1:9" s="62" customFormat="1" ht="54.75" customHeight="1" x14ac:dyDescent="0.25">
      <c r="A32" s="234" t="s">
        <v>145</v>
      </c>
      <c r="B32" s="67" t="s">
        <v>146</v>
      </c>
      <c r="C32" s="304"/>
      <c r="D32" s="239" t="s">
        <v>83</v>
      </c>
      <c r="E32" s="80">
        <v>164.48</v>
      </c>
      <c r="F32" s="318">
        <v>0</v>
      </c>
      <c r="G32" s="84">
        <f>F32*E32</f>
        <v>0</v>
      </c>
      <c r="H32"/>
      <c r="I32"/>
    </row>
    <row r="33" spans="1:9" s="62" customFormat="1" ht="15" x14ac:dyDescent="0.25">
      <c r="A33" s="245" t="s">
        <v>132</v>
      </c>
      <c r="B33" s="67" t="s">
        <v>147</v>
      </c>
      <c r="C33" s="304"/>
      <c r="D33" s="246"/>
      <c r="E33" s="246"/>
      <c r="F33" s="319"/>
      <c r="G33" s="246"/>
      <c r="H33"/>
      <c r="I33"/>
    </row>
    <row r="34" spans="1:9" s="62" customFormat="1" ht="15" x14ac:dyDescent="0.25">
      <c r="A34" s="235"/>
      <c r="B34" s="67"/>
      <c r="C34" s="304"/>
      <c r="D34" s="246"/>
      <c r="E34" s="246"/>
      <c r="F34" s="319"/>
      <c r="G34" s="246"/>
      <c r="H34"/>
      <c r="I34"/>
    </row>
    <row r="35" spans="1:9" s="62" customFormat="1" ht="54" customHeight="1" x14ac:dyDescent="0.2">
      <c r="A35" s="234" t="s">
        <v>148</v>
      </c>
      <c r="B35" s="67" t="s">
        <v>149</v>
      </c>
      <c r="C35" s="304"/>
      <c r="D35" s="239" t="s">
        <v>83</v>
      </c>
      <c r="E35" s="80">
        <v>49.25</v>
      </c>
      <c r="F35" s="318">
        <v>0</v>
      </c>
      <c r="G35" s="84">
        <f>F35*E35</f>
        <v>0</v>
      </c>
      <c r="H35" s="19"/>
      <c r="I35" s="19"/>
    </row>
    <row r="36" spans="1:9" s="62" customFormat="1" ht="12.75" x14ac:dyDescent="0.2">
      <c r="A36" s="245" t="s">
        <v>132</v>
      </c>
      <c r="B36" s="67" t="s">
        <v>150</v>
      </c>
      <c r="C36" s="304"/>
      <c r="D36" s="246"/>
      <c r="E36" s="246"/>
      <c r="F36" s="319"/>
      <c r="G36" s="246"/>
      <c r="H36" s="202"/>
      <c r="I36" s="203"/>
    </row>
    <row r="37" spans="1:9" s="19" customFormat="1" ht="15" x14ac:dyDescent="0.25">
      <c r="A37" s="235"/>
      <c r="B37" s="235"/>
      <c r="C37" s="305"/>
      <c r="D37" s="235"/>
      <c r="E37" s="235"/>
      <c r="F37" s="305"/>
      <c r="G37" s="235"/>
      <c r="H37"/>
      <c r="I37"/>
    </row>
    <row r="38" spans="1:9" s="62" customFormat="1" ht="54.75" customHeight="1" x14ac:dyDescent="0.2">
      <c r="A38" s="234" t="s">
        <v>151</v>
      </c>
      <c r="B38" s="67" t="s">
        <v>152</v>
      </c>
      <c r="C38" s="304"/>
      <c r="D38" s="239" t="s">
        <v>83</v>
      </c>
      <c r="E38" s="80">
        <v>119.18</v>
      </c>
      <c r="F38" s="318">
        <v>0</v>
      </c>
      <c r="G38" s="84">
        <f>F38*E38</f>
        <v>0</v>
      </c>
      <c r="H38" s="198"/>
      <c r="I38" s="199"/>
    </row>
    <row r="39" spans="1:9" s="62" customFormat="1" ht="12.75" x14ac:dyDescent="0.2">
      <c r="A39" s="245" t="s">
        <v>132</v>
      </c>
      <c r="B39" s="67" t="s">
        <v>153</v>
      </c>
      <c r="C39" s="304"/>
      <c r="D39" s="247"/>
      <c r="E39" s="247"/>
      <c r="F39" s="314"/>
      <c r="G39" s="247"/>
      <c r="H39" s="198"/>
      <c r="I39" s="199"/>
    </row>
    <row r="40" spans="1:9" s="62" customFormat="1" ht="15" x14ac:dyDescent="0.25">
      <c r="A40" s="235"/>
      <c r="B40" s="67"/>
      <c r="C40" s="304"/>
      <c r="D40" s="246"/>
      <c r="E40" s="246"/>
      <c r="F40" s="319"/>
      <c r="G40" s="246"/>
      <c r="H40"/>
      <c r="I40"/>
    </row>
    <row r="41" spans="1:9" s="62" customFormat="1" ht="54" customHeight="1" x14ac:dyDescent="0.2">
      <c r="A41" s="234" t="s">
        <v>154</v>
      </c>
      <c r="B41" s="67" t="s">
        <v>155</v>
      </c>
      <c r="C41" s="304"/>
      <c r="D41" s="239" t="s">
        <v>90</v>
      </c>
      <c r="E41" s="80">
        <v>80</v>
      </c>
      <c r="F41" s="318">
        <v>0</v>
      </c>
      <c r="G41" s="84">
        <f>F41*E41</f>
        <v>0</v>
      </c>
      <c r="H41" s="19"/>
      <c r="I41" s="19"/>
    </row>
    <row r="42" spans="1:9" s="19" customFormat="1" ht="15" x14ac:dyDescent="0.25">
      <c r="A42" s="235"/>
      <c r="B42" s="235"/>
      <c r="C42" s="305"/>
      <c r="D42" s="235"/>
      <c r="E42" s="235"/>
      <c r="F42" s="305"/>
      <c r="G42" s="235"/>
      <c r="H42"/>
      <c r="I42"/>
    </row>
    <row r="43" spans="1:9" s="62" customFormat="1" ht="55.5" customHeight="1" x14ac:dyDescent="0.2">
      <c r="A43" s="234" t="s">
        <v>156</v>
      </c>
      <c r="B43" s="67" t="s">
        <v>157</v>
      </c>
      <c r="C43" s="304"/>
      <c r="D43" s="239" t="s">
        <v>83</v>
      </c>
      <c r="E43" s="80">
        <v>27.05</v>
      </c>
      <c r="F43" s="318">
        <v>0</v>
      </c>
      <c r="G43" s="84">
        <f>F43*E43</f>
        <v>0</v>
      </c>
      <c r="H43" s="198"/>
      <c r="I43" s="199"/>
    </row>
    <row r="44" spans="1:9" s="62" customFormat="1" ht="12.75" x14ac:dyDescent="0.2">
      <c r="A44" s="245" t="s">
        <v>132</v>
      </c>
      <c r="B44" s="67" t="s">
        <v>158</v>
      </c>
      <c r="C44" s="304"/>
      <c r="D44" s="247"/>
      <c r="E44" s="247"/>
      <c r="F44" s="314"/>
      <c r="G44" s="247"/>
      <c r="H44" s="198"/>
      <c r="I44" s="199"/>
    </row>
    <row r="45" spans="1:9" s="19" customFormat="1" x14ac:dyDescent="0.3">
      <c r="A45" s="248"/>
      <c r="B45" s="249"/>
      <c r="C45" s="313"/>
      <c r="D45" s="247"/>
      <c r="E45" s="247"/>
      <c r="F45" s="314"/>
      <c r="G45" s="247"/>
    </row>
    <row r="46" spans="1:9" s="62" customFormat="1" ht="54" customHeight="1" x14ac:dyDescent="0.2">
      <c r="A46" s="234" t="s">
        <v>159</v>
      </c>
      <c r="B46" s="67" t="s">
        <v>157</v>
      </c>
      <c r="C46" s="304"/>
      <c r="D46" s="239" t="s">
        <v>83</v>
      </c>
      <c r="E46" s="80">
        <v>9.73</v>
      </c>
      <c r="F46" s="318">
        <v>0</v>
      </c>
      <c r="G46" s="84">
        <f>F46*E46</f>
        <v>0</v>
      </c>
      <c r="H46" s="19"/>
      <c r="I46" s="19"/>
    </row>
    <row r="47" spans="1:9" x14ac:dyDescent="0.3">
      <c r="A47" s="245" t="s">
        <v>132</v>
      </c>
      <c r="B47" s="67" t="s">
        <v>160</v>
      </c>
      <c r="C47" s="304"/>
      <c r="D47" s="247"/>
      <c r="E47" s="247"/>
      <c r="F47" s="314"/>
      <c r="G47" s="247"/>
      <c r="H47" s="19"/>
      <c r="I47" s="19"/>
    </row>
    <row r="48" spans="1:9" s="19" customFormat="1" x14ac:dyDescent="0.3">
      <c r="A48" s="248"/>
      <c r="B48" s="249"/>
      <c r="C48" s="313"/>
      <c r="D48" s="247"/>
      <c r="E48" s="247"/>
      <c r="F48" s="314"/>
      <c r="G48" s="247"/>
    </row>
    <row r="49" spans="1:9" s="62" customFormat="1" ht="55.5" customHeight="1" x14ac:dyDescent="0.2">
      <c r="A49" s="234" t="s">
        <v>161</v>
      </c>
      <c r="B49" s="67" t="s">
        <v>162</v>
      </c>
      <c r="C49" s="304"/>
      <c r="D49" s="239" t="s">
        <v>83</v>
      </c>
      <c r="E49" s="80">
        <v>34.08</v>
      </c>
      <c r="F49" s="318">
        <v>0</v>
      </c>
      <c r="G49" s="84">
        <f>F49*E49</f>
        <v>0</v>
      </c>
      <c r="H49" s="198"/>
      <c r="I49" s="199"/>
    </row>
    <row r="50" spans="1:9" x14ac:dyDescent="0.3">
      <c r="A50" s="245" t="s">
        <v>132</v>
      </c>
      <c r="B50" s="67" t="s">
        <v>163</v>
      </c>
      <c r="C50" s="304"/>
      <c r="D50" s="247"/>
      <c r="E50" s="247"/>
      <c r="F50" s="314"/>
      <c r="G50" s="247"/>
      <c r="H50" s="198"/>
      <c r="I50" s="199"/>
    </row>
    <row r="51" spans="1:9" s="19" customFormat="1" x14ac:dyDescent="0.2">
      <c r="A51" s="248"/>
      <c r="B51" s="247"/>
      <c r="C51" s="314"/>
      <c r="D51" s="247"/>
      <c r="E51" s="247"/>
      <c r="F51" s="314"/>
      <c r="G51" s="247"/>
    </row>
    <row r="52" spans="1:9" s="19" customFormat="1" ht="57" customHeight="1" x14ac:dyDescent="0.2">
      <c r="A52" s="234" t="s">
        <v>164</v>
      </c>
      <c r="B52" s="67" t="s">
        <v>157</v>
      </c>
      <c r="C52" s="304"/>
      <c r="D52" s="239" t="s">
        <v>83</v>
      </c>
      <c r="E52" s="80">
        <v>6.87</v>
      </c>
      <c r="F52" s="318">
        <v>0</v>
      </c>
      <c r="G52" s="84">
        <f>F52*E52</f>
        <v>0</v>
      </c>
      <c r="H52" s="198"/>
      <c r="I52" s="199"/>
    </row>
    <row r="53" spans="1:9" s="19" customFormat="1" ht="12.75" x14ac:dyDescent="0.2">
      <c r="A53" s="245" t="s">
        <v>132</v>
      </c>
      <c r="B53" s="67" t="s">
        <v>165</v>
      </c>
      <c r="C53" s="304"/>
      <c r="D53" s="247"/>
      <c r="E53" s="247"/>
      <c r="F53" s="314"/>
      <c r="G53" s="247"/>
      <c r="H53" s="198"/>
      <c r="I53" s="199"/>
    </row>
    <row r="54" spans="1:9" s="19" customFormat="1" x14ac:dyDescent="0.2">
      <c r="A54" s="248"/>
      <c r="B54" s="241"/>
      <c r="C54" s="307"/>
      <c r="D54" s="247"/>
      <c r="E54" s="247"/>
      <c r="F54" s="314"/>
      <c r="G54" s="247"/>
    </row>
    <row r="55" spans="1:9" s="19" customFormat="1" ht="55.5" customHeight="1" x14ac:dyDescent="0.2">
      <c r="A55" s="234" t="s">
        <v>166</v>
      </c>
      <c r="B55" s="67" t="s">
        <v>167</v>
      </c>
      <c r="C55" s="304"/>
      <c r="D55" s="239" t="s">
        <v>83</v>
      </c>
      <c r="E55" s="80">
        <v>4.25</v>
      </c>
      <c r="F55" s="318">
        <v>0</v>
      </c>
      <c r="G55" s="84">
        <f>F55*E55</f>
        <v>0</v>
      </c>
    </row>
    <row r="56" spans="1:9" s="19" customFormat="1" ht="12.75" x14ac:dyDescent="0.2">
      <c r="A56" s="245" t="s">
        <v>132</v>
      </c>
      <c r="B56" s="67" t="s">
        <v>165</v>
      </c>
      <c r="C56" s="304"/>
      <c r="D56" s="247"/>
      <c r="E56" s="247"/>
      <c r="F56" s="314"/>
      <c r="G56" s="247"/>
    </row>
    <row r="57" spans="1:9" s="19" customFormat="1" x14ac:dyDescent="0.2">
      <c r="A57" s="248"/>
      <c r="B57" s="67"/>
      <c r="C57" s="304"/>
      <c r="D57" s="242"/>
      <c r="E57" s="243"/>
      <c r="F57" s="320"/>
      <c r="G57" s="250"/>
    </row>
    <row r="58" spans="1:9" s="19" customFormat="1" ht="54.75" customHeight="1" x14ac:dyDescent="0.2">
      <c r="A58" s="234" t="s">
        <v>168</v>
      </c>
      <c r="B58" s="67" t="s">
        <v>169</v>
      </c>
      <c r="C58" s="304"/>
      <c r="D58" s="239" t="s">
        <v>83</v>
      </c>
      <c r="E58" s="80">
        <v>13.2</v>
      </c>
      <c r="F58" s="318">
        <v>0</v>
      </c>
      <c r="G58" s="84">
        <f>F58*E58</f>
        <v>0</v>
      </c>
    </row>
    <row r="59" spans="1:9" s="19" customFormat="1" ht="12.75" x14ac:dyDescent="0.2">
      <c r="A59" s="245" t="s">
        <v>132</v>
      </c>
      <c r="B59" s="67" t="s">
        <v>170</v>
      </c>
      <c r="C59" s="304"/>
      <c r="D59" s="247"/>
      <c r="E59" s="247"/>
      <c r="F59" s="314"/>
      <c r="G59" s="247"/>
    </row>
    <row r="60" spans="1:9" s="19" customFormat="1" x14ac:dyDescent="0.2">
      <c r="A60" s="248"/>
      <c r="B60" s="67"/>
      <c r="C60" s="304"/>
      <c r="D60" s="242"/>
      <c r="E60" s="243"/>
      <c r="F60" s="320"/>
      <c r="G60" s="250"/>
    </row>
    <row r="61" spans="1:9" s="19" customFormat="1" ht="55.5" customHeight="1" x14ac:dyDescent="0.2">
      <c r="A61" s="234" t="s">
        <v>171</v>
      </c>
      <c r="B61" s="67" t="s">
        <v>172</v>
      </c>
      <c r="C61" s="304"/>
      <c r="D61" s="239" t="s">
        <v>83</v>
      </c>
      <c r="E61" s="80">
        <v>8.58</v>
      </c>
      <c r="F61" s="318">
        <v>0</v>
      </c>
      <c r="G61" s="84">
        <f>F61*E61</f>
        <v>0</v>
      </c>
    </row>
    <row r="62" spans="1:9" s="19" customFormat="1" ht="12.75" x14ac:dyDescent="0.2">
      <c r="A62" s="245" t="s">
        <v>132</v>
      </c>
      <c r="B62" s="67" t="s">
        <v>173</v>
      </c>
      <c r="C62" s="304"/>
      <c r="D62" s="247"/>
      <c r="E62" s="247"/>
      <c r="F62" s="314"/>
      <c r="G62" s="247"/>
    </row>
    <row r="63" spans="1:9" x14ac:dyDescent="0.3">
      <c r="A63" s="248"/>
      <c r="B63" s="67"/>
      <c r="C63" s="304"/>
      <c r="D63" s="242"/>
      <c r="E63" s="243"/>
      <c r="F63" s="320"/>
      <c r="G63" s="250"/>
      <c r="H63" s="19"/>
      <c r="I63" s="19"/>
    </row>
    <row r="64" spans="1:9" ht="51" x14ac:dyDescent="0.3">
      <c r="A64" s="234" t="s">
        <v>168</v>
      </c>
      <c r="B64" s="67" t="s">
        <v>174</v>
      </c>
      <c r="C64" s="304"/>
      <c r="D64" s="239" t="s">
        <v>83</v>
      </c>
      <c r="E64" s="80">
        <v>12</v>
      </c>
      <c r="F64" s="318">
        <v>0</v>
      </c>
      <c r="G64" s="84">
        <f>F64*E64</f>
        <v>0</v>
      </c>
      <c r="H64" s="19"/>
      <c r="I64" s="19"/>
    </row>
    <row r="65" spans="1:9" x14ac:dyDescent="0.3">
      <c r="A65" s="245" t="s">
        <v>132</v>
      </c>
      <c r="B65" s="67" t="s">
        <v>175</v>
      </c>
      <c r="C65" s="304"/>
      <c r="D65" s="247"/>
      <c r="E65" s="247"/>
      <c r="F65" s="314"/>
      <c r="G65" s="247"/>
      <c r="H65" s="19"/>
      <c r="I65" s="19"/>
    </row>
    <row r="66" spans="1:9" x14ac:dyDescent="0.3">
      <c r="A66" s="245"/>
      <c r="B66" s="67" t="s">
        <v>176</v>
      </c>
      <c r="C66" s="304"/>
      <c r="D66" s="247"/>
      <c r="E66" s="247"/>
      <c r="F66" s="314"/>
      <c r="G66" s="247"/>
      <c r="H66" s="19"/>
      <c r="I66" s="19"/>
    </row>
    <row r="67" spans="1:9" s="19" customFormat="1" x14ac:dyDescent="0.2">
      <c r="A67" s="248"/>
      <c r="B67" s="67"/>
      <c r="C67" s="304"/>
      <c r="D67" s="242"/>
      <c r="E67" s="243"/>
      <c r="F67" s="320"/>
      <c r="G67" s="250"/>
    </row>
    <row r="68" spans="1:9" s="62" customFormat="1" ht="55.5" customHeight="1" x14ac:dyDescent="0.2">
      <c r="A68" s="234" t="s">
        <v>177</v>
      </c>
      <c r="B68" s="67" t="s">
        <v>146</v>
      </c>
      <c r="C68" s="304"/>
      <c r="D68" s="239" t="s">
        <v>83</v>
      </c>
      <c r="E68" s="80">
        <v>222.6</v>
      </c>
      <c r="F68" s="318">
        <v>0</v>
      </c>
      <c r="G68" s="84">
        <f>F68*E68</f>
        <v>0</v>
      </c>
      <c r="H68" s="19"/>
      <c r="I68" s="19"/>
    </row>
    <row r="69" spans="1:9" x14ac:dyDescent="0.3">
      <c r="A69" s="245" t="s">
        <v>132</v>
      </c>
      <c r="B69" s="67" t="s">
        <v>178</v>
      </c>
      <c r="C69" s="304"/>
      <c r="D69" s="247"/>
      <c r="E69" s="247"/>
      <c r="F69" s="314"/>
      <c r="G69" s="247"/>
      <c r="H69" s="19"/>
      <c r="I69" s="19"/>
    </row>
    <row r="70" spans="1:9" s="19" customFormat="1" x14ac:dyDescent="0.2">
      <c r="A70" s="248"/>
      <c r="B70" s="67"/>
      <c r="C70" s="304"/>
      <c r="D70" s="242"/>
      <c r="E70" s="243"/>
      <c r="F70" s="320"/>
      <c r="G70" s="250"/>
    </row>
    <row r="71" spans="1:9" s="62" customFormat="1" ht="57" customHeight="1" x14ac:dyDescent="0.2">
      <c r="A71" s="234" t="s">
        <v>179</v>
      </c>
      <c r="B71" s="67" t="s">
        <v>146</v>
      </c>
      <c r="C71" s="304"/>
      <c r="D71" s="239" t="s">
        <v>83</v>
      </c>
      <c r="E71" s="80">
        <v>4.2699999999999996</v>
      </c>
      <c r="F71" s="318">
        <v>0</v>
      </c>
      <c r="G71" s="84">
        <f>F71*E71</f>
        <v>0</v>
      </c>
      <c r="H71" s="19"/>
      <c r="I71" s="19"/>
    </row>
    <row r="72" spans="1:9" x14ac:dyDescent="0.3">
      <c r="A72" s="245" t="s">
        <v>132</v>
      </c>
      <c r="B72" s="67" t="s">
        <v>180</v>
      </c>
      <c r="C72" s="304"/>
      <c r="D72" s="247"/>
      <c r="E72" s="247"/>
      <c r="F72" s="314"/>
      <c r="G72" s="247"/>
      <c r="H72" s="19"/>
      <c r="I72" s="19"/>
    </row>
    <row r="73" spans="1:9" x14ac:dyDescent="0.3">
      <c r="A73" s="248"/>
      <c r="B73" s="67"/>
      <c r="C73" s="304"/>
      <c r="D73" s="247"/>
      <c r="E73" s="247"/>
      <c r="F73" s="314"/>
      <c r="G73" s="247"/>
      <c r="H73" s="19"/>
      <c r="I73" s="19"/>
    </row>
    <row r="74" spans="1:9" ht="56.25" customHeight="1" x14ac:dyDescent="0.3">
      <c r="A74" s="234" t="s">
        <v>181</v>
      </c>
      <c r="B74" s="251" t="s">
        <v>182</v>
      </c>
      <c r="C74" s="315"/>
      <c r="D74" s="239" t="s">
        <v>183</v>
      </c>
      <c r="E74" s="80">
        <v>98343.41</v>
      </c>
      <c r="F74" s="318">
        <v>0</v>
      </c>
      <c r="G74" s="84">
        <f>F74*E74</f>
        <v>0</v>
      </c>
      <c r="H74" s="19"/>
      <c r="I74" s="204"/>
    </row>
    <row r="75" spans="1:9" ht="44.25" customHeight="1" x14ac:dyDescent="0.3">
      <c r="A75" s="252"/>
      <c r="B75" s="253"/>
      <c r="C75" s="316"/>
      <c r="D75" s="247"/>
      <c r="E75" s="247"/>
      <c r="F75" s="314"/>
      <c r="G75" s="247"/>
      <c r="H75" s="19"/>
      <c r="I75" s="19"/>
    </row>
    <row r="76" spans="1:9" ht="17.25" thickBot="1" x14ac:dyDescent="0.35">
      <c r="A76" s="58"/>
      <c r="B76" s="205"/>
      <c r="C76" s="317"/>
      <c r="D76" s="19"/>
      <c r="E76" s="19"/>
      <c r="F76" s="321"/>
      <c r="G76" s="19"/>
      <c r="H76" s="19"/>
      <c r="I76" s="19"/>
    </row>
    <row r="77" spans="1:9" ht="17.25" thickBot="1" x14ac:dyDescent="0.35">
      <c r="A77" s="210"/>
      <c r="B77" s="200" t="s">
        <v>184</v>
      </c>
      <c r="C77" s="200"/>
      <c r="D77" s="206"/>
      <c r="E77" s="207"/>
      <c r="F77" s="208"/>
      <c r="G77" s="208">
        <f>SUM(G15:G76)</f>
        <v>0</v>
      </c>
      <c r="H77" s="4"/>
      <c r="I77" s="4"/>
    </row>
    <row r="78" spans="1:9" ht="17.25" thickTop="1" x14ac:dyDescent="0.3">
      <c r="A78" s="194"/>
      <c r="B78" s="201"/>
      <c r="C78" s="201"/>
      <c r="D78" s="195"/>
      <c r="E78" s="196"/>
      <c r="F78" s="197"/>
      <c r="G78" s="197"/>
    </row>
  </sheetData>
  <sheetProtection algorithmName="SHA-512" hashValue="D1I0rC2NjHinytZ/RDmWeXzBA26rmnX/UeeuD/32LUpmrW5zVvCrAOdFQF+2C2mZ9Auu5Dv5dtqmKqNGfMJivg==" saltValue="yDO3BgBHju/5pXlYThcDWQ==" spinCount="100000" sheet="1" formatCells="0" formatColumns="0"/>
  <mergeCells count="8">
    <mergeCell ref="A10:G10"/>
    <mergeCell ref="A11:G11"/>
    <mergeCell ref="A4:G4"/>
    <mergeCell ref="A5:G5"/>
    <mergeCell ref="A6:G6"/>
    <mergeCell ref="A7:G7"/>
    <mergeCell ref="A8:G8"/>
    <mergeCell ref="A9:G9"/>
  </mergeCells>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2" manualBreakCount="2">
    <brk id="27" max="16383" man="1"/>
    <brk id="51" max="16383" man="1"/>
  </rowBreaks>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BreakPreview" topLeftCell="A47" zoomScale="130" zoomScaleSheetLayoutView="130" workbookViewId="0">
      <selection activeCell="D62" sqref="D62"/>
    </sheetView>
  </sheetViews>
  <sheetFormatPr defaultColWidth="9.140625" defaultRowHeight="16.5" x14ac:dyDescent="0.3"/>
  <cols>
    <col min="1" max="1" width="7.140625" style="354" customWidth="1"/>
    <col min="2" max="2" width="39.42578125" style="353" customWidth="1"/>
    <col min="3" max="3" width="23.28515625" style="353" customWidth="1"/>
    <col min="4" max="4" width="8.28515625" style="325" customWidth="1"/>
    <col min="5" max="5" width="10.85546875" style="325" customWidth="1"/>
    <col min="6" max="6" width="11.85546875" style="325" customWidth="1"/>
    <col min="7" max="7" width="12.5703125" style="325" customWidth="1"/>
    <col min="8" max="12" width="9.140625" style="325"/>
    <col min="13" max="13" width="7.140625" style="325" customWidth="1"/>
    <col min="14" max="16384" width="9.140625" style="325"/>
  </cols>
  <sheetData>
    <row r="1" spans="1:8" x14ac:dyDescent="0.3">
      <c r="A1" s="322" t="s">
        <v>185</v>
      </c>
      <c r="B1" s="323" t="s">
        <v>186</v>
      </c>
      <c r="C1" s="323"/>
      <c r="D1" s="324"/>
      <c r="E1" s="324"/>
      <c r="F1" s="324"/>
      <c r="G1" s="324"/>
    </row>
    <row r="2" spans="1:8" x14ac:dyDescent="0.3">
      <c r="A2" s="322"/>
      <c r="B2" s="323"/>
      <c r="C2" s="323"/>
      <c r="D2" s="324"/>
      <c r="E2" s="324"/>
      <c r="F2" s="324"/>
      <c r="G2" s="324"/>
    </row>
    <row r="3" spans="1:8" s="324" customFormat="1" ht="15" x14ac:dyDescent="0.25">
      <c r="A3" s="326" t="s">
        <v>187</v>
      </c>
      <c r="B3" s="327"/>
      <c r="C3" s="327"/>
      <c r="D3" s="328"/>
      <c r="E3" s="329"/>
      <c r="F3" s="330"/>
      <c r="G3" s="331"/>
    </row>
    <row r="4" spans="1:8" s="332" customFormat="1" ht="56.25" customHeight="1" x14ac:dyDescent="0.25">
      <c r="A4" s="545" t="s">
        <v>188</v>
      </c>
      <c r="B4" s="546"/>
      <c r="C4" s="546"/>
      <c r="D4" s="546"/>
      <c r="E4" s="546"/>
      <c r="F4" s="546"/>
      <c r="G4" s="547"/>
    </row>
    <row r="5" spans="1:8" s="332" customFormat="1" ht="27.75" customHeight="1" x14ac:dyDescent="0.25">
      <c r="A5" s="548" t="s">
        <v>189</v>
      </c>
      <c r="B5" s="549"/>
      <c r="C5" s="549"/>
      <c r="D5" s="549"/>
      <c r="E5" s="549"/>
      <c r="F5" s="549"/>
      <c r="G5" s="550"/>
    </row>
    <row r="6" spans="1:8" s="332" customFormat="1" ht="28.5" customHeight="1" x14ac:dyDescent="0.25">
      <c r="A6" s="548" t="s">
        <v>190</v>
      </c>
      <c r="B6" s="549"/>
      <c r="C6" s="549"/>
      <c r="D6" s="549"/>
      <c r="E6" s="549"/>
      <c r="F6" s="549"/>
      <c r="G6" s="550"/>
    </row>
    <row r="7" spans="1:8" s="332" customFormat="1" ht="26.25" customHeight="1" x14ac:dyDescent="0.25">
      <c r="A7" s="548" t="s">
        <v>191</v>
      </c>
      <c r="B7" s="549"/>
      <c r="C7" s="549"/>
      <c r="D7" s="549"/>
      <c r="E7" s="549"/>
      <c r="F7" s="549"/>
      <c r="G7" s="550"/>
    </row>
    <row r="8" spans="1:8" s="332" customFormat="1" ht="42" customHeight="1" x14ac:dyDescent="0.25">
      <c r="A8" s="548" t="s">
        <v>192</v>
      </c>
      <c r="B8" s="549"/>
      <c r="C8" s="549"/>
      <c r="D8" s="549"/>
      <c r="E8" s="549"/>
      <c r="F8" s="549"/>
      <c r="G8" s="550"/>
    </row>
    <row r="9" spans="1:8" s="332" customFormat="1" ht="28.5" customHeight="1" x14ac:dyDescent="0.25">
      <c r="A9" s="542" t="s">
        <v>193</v>
      </c>
      <c r="B9" s="543"/>
      <c r="C9" s="543"/>
      <c r="D9" s="543"/>
      <c r="E9" s="543"/>
      <c r="F9" s="543"/>
      <c r="G9" s="544"/>
    </row>
    <row r="10" spans="1:8" s="324" customFormat="1" ht="15" x14ac:dyDescent="0.25">
      <c r="A10" s="333"/>
      <c r="B10" s="334"/>
      <c r="C10" s="334"/>
      <c r="D10" s="335"/>
      <c r="E10" s="336"/>
      <c r="F10" s="337"/>
      <c r="G10" s="337"/>
    </row>
    <row r="11" spans="1:8" x14ac:dyDescent="0.3">
      <c r="A11" s="322"/>
      <c r="B11" s="323"/>
      <c r="C11" s="323"/>
      <c r="D11" s="324"/>
      <c r="E11" s="324"/>
      <c r="F11" s="324"/>
      <c r="G11" s="324"/>
    </row>
    <row r="12" spans="1:8" s="341" customFormat="1" ht="17.25" thickBot="1" x14ac:dyDescent="0.35">
      <c r="A12" s="338"/>
      <c r="B12" s="339" t="s">
        <v>53</v>
      </c>
      <c r="C12" s="295" t="s">
        <v>54</v>
      </c>
      <c r="D12" s="340" t="s">
        <v>55</v>
      </c>
      <c r="E12" s="340" t="s">
        <v>56</v>
      </c>
      <c r="F12" s="300" t="s">
        <v>57</v>
      </c>
      <c r="G12" s="340" t="s">
        <v>58</v>
      </c>
    </row>
    <row r="13" spans="1:8" s="344" customFormat="1" ht="13.5" thickTop="1" x14ac:dyDescent="0.2">
      <c r="A13" s="342"/>
      <c r="B13" s="343"/>
      <c r="C13" s="360"/>
      <c r="F13" s="321"/>
    </row>
    <row r="14" spans="1:8" s="344" customFormat="1" ht="51" x14ac:dyDescent="0.2">
      <c r="A14" s="345" t="s">
        <v>194</v>
      </c>
      <c r="B14" s="346" t="s">
        <v>195</v>
      </c>
      <c r="C14" s="361"/>
      <c r="D14" s="347" t="s">
        <v>90</v>
      </c>
      <c r="E14" s="348">
        <v>40</v>
      </c>
      <c r="F14" s="301">
        <v>0</v>
      </c>
      <c r="G14" s="349">
        <f>E14*F14</f>
        <v>0</v>
      </c>
      <c r="H14" s="350"/>
    </row>
    <row r="15" spans="1:8" s="344" customFormat="1" ht="12.75" x14ac:dyDescent="0.2">
      <c r="A15" s="342"/>
      <c r="B15" s="343"/>
      <c r="C15" s="360"/>
      <c r="F15" s="321"/>
    </row>
    <row r="16" spans="1:8" s="344" customFormat="1" ht="43.5" customHeight="1" x14ac:dyDescent="0.2">
      <c r="A16" s="345" t="s">
        <v>196</v>
      </c>
      <c r="B16" s="346" t="s">
        <v>197</v>
      </c>
      <c r="C16" s="361"/>
      <c r="D16" s="347" t="s">
        <v>90</v>
      </c>
      <c r="E16" s="348">
        <v>406.75</v>
      </c>
      <c r="F16" s="301">
        <v>0</v>
      </c>
      <c r="G16" s="349">
        <f>E16*F16</f>
        <v>0</v>
      </c>
      <c r="H16" s="350"/>
    </row>
    <row r="17" spans="1:8" s="344" customFormat="1" ht="12.75" x14ac:dyDescent="0.2">
      <c r="A17" s="342"/>
      <c r="B17" s="346"/>
      <c r="C17" s="361"/>
      <c r="D17" s="347"/>
      <c r="E17" s="348"/>
      <c r="F17" s="310"/>
    </row>
    <row r="18" spans="1:8" s="344" customFormat="1" ht="43.5" customHeight="1" x14ac:dyDescent="0.2">
      <c r="A18" s="345" t="s">
        <v>198</v>
      </c>
      <c r="B18" s="346" t="s">
        <v>199</v>
      </c>
      <c r="C18" s="361"/>
      <c r="D18" s="347" t="s">
        <v>116</v>
      </c>
      <c r="E18" s="348">
        <v>193.53</v>
      </c>
      <c r="F18" s="301">
        <v>0</v>
      </c>
      <c r="G18" s="349">
        <f>E18*F18</f>
        <v>0</v>
      </c>
      <c r="H18" s="350"/>
    </row>
    <row r="19" spans="1:8" s="344" customFormat="1" ht="12.75" x14ac:dyDescent="0.2">
      <c r="A19" s="342"/>
      <c r="B19" s="346"/>
      <c r="C19" s="361"/>
      <c r="D19" s="347"/>
      <c r="E19" s="348"/>
      <c r="F19" s="310"/>
    </row>
    <row r="20" spans="1:8" s="344" customFormat="1" ht="43.5" customHeight="1" x14ac:dyDescent="0.2">
      <c r="A20" s="345" t="s">
        <v>200</v>
      </c>
      <c r="B20" s="346" t="s">
        <v>201</v>
      </c>
      <c r="C20" s="361"/>
      <c r="D20" s="347" t="s">
        <v>90</v>
      </c>
      <c r="E20" s="348">
        <v>315.67</v>
      </c>
      <c r="F20" s="301">
        <v>0</v>
      </c>
      <c r="G20" s="349">
        <f>E20*F20</f>
        <v>0</v>
      </c>
      <c r="H20" s="350"/>
    </row>
    <row r="21" spans="1:8" s="344" customFormat="1" ht="12.75" x14ac:dyDescent="0.2">
      <c r="A21" s="342"/>
      <c r="B21" s="346"/>
      <c r="C21" s="361"/>
      <c r="D21" s="347"/>
      <c r="E21" s="348"/>
      <c r="F21" s="310"/>
    </row>
    <row r="22" spans="1:8" s="344" customFormat="1" ht="43.5" customHeight="1" x14ac:dyDescent="0.2">
      <c r="A22" s="345" t="s">
        <v>202</v>
      </c>
      <c r="B22" s="346" t="s">
        <v>203</v>
      </c>
      <c r="C22" s="361"/>
      <c r="D22" s="347" t="s">
        <v>90</v>
      </c>
      <c r="E22" s="348">
        <v>840.35</v>
      </c>
      <c r="F22" s="301">
        <v>0</v>
      </c>
      <c r="G22" s="349">
        <f>E22*F22</f>
        <v>0</v>
      </c>
      <c r="H22" s="350"/>
    </row>
    <row r="23" spans="1:8" s="344" customFormat="1" ht="12.75" x14ac:dyDescent="0.2">
      <c r="A23" s="342"/>
      <c r="B23" s="346"/>
      <c r="C23" s="361"/>
      <c r="D23" s="347"/>
      <c r="E23" s="348"/>
      <c r="F23" s="310"/>
    </row>
    <row r="24" spans="1:8" s="344" customFormat="1" ht="43.5" customHeight="1" x14ac:dyDescent="0.2">
      <c r="A24" s="345" t="s">
        <v>204</v>
      </c>
      <c r="B24" s="346" t="s">
        <v>205</v>
      </c>
      <c r="C24" s="361"/>
      <c r="D24" s="347" t="s">
        <v>90</v>
      </c>
      <c r="E24" s="348">
        <v>326.70999999999998</v>
      </c>
      <c r="F24" s="301">
        <v>0</v>
      </c>
      <c r="G24" s="349">
        <f>E24*F24</f>
        <v>0</v>
      </c>
      <c r="H24" s="350"/>
    </row>
    <row r="25" spans="1:8" s="344" customFormat="1" ht="12.75" x14ac:dyDescent="0.2">
      <c r="A25" s="342"/>
      <c r="B25" s="346"/>
      <c r="C25" s="361"/>
      <c r="D25" s="347"/>
      <c r="E25" s="348"/>
      <c r="F25" s="310"/>
    </row>
    <row r="26" spans="1:8" s="344" customFormat="1" ht="38.25" x14ac:dyDescent="0.2">
      <c r="A26" s="345" t="s">
        <v>206</v>
      </c>
      <c r="B26" s="346" t="s">
        <v>207</v>
      </c>
      <c r="C26" s="361"/>
      <c r="D26" s="347" t="s">
        <v>90</v>
      </c>
      <c r="E26" s="348">
        <v>129.72</v>
      </c>
      <c r="F26" s="301">
        <v>0</v>
      </c>
      <c r="G26" s="349">
        <f>E26*F26</f>
        <v>0</v>
      </c>
    </row>
    <row r="27" spans="1:8" s="344" customFormat="1" ht="12.75" x14ac:dyDescent="0.2">
      <c r="A27" s="342"/>
      <c r="B27" s="346"/>
      <c r="C27" s="361"/>
      <c r="D27" s="347"/>
      <c r="E27" s="348"/>
      <c r="F27" s="310"/>
    </row>
    <row r="28" spans="1:8" s="344" customFormat="1" ht="69" customHeight="1" x14ac:dyDescent="0.2">
      <c r="A28" s="345" t="s">
        <v>208</v>
      </c>
      <c r="B28" s="346" t="s">
        <v>209</v>
      </c>
      <c r="C28" s="361"/>
      <c r="D28" s="347" t="s">
        <v>90</v>
      </c>
      <c r="E28" s="348">
        <v>128.24</v>
      </c>
      <c r="F28" s="301">
        <v>0</v>
      </c>
      <c r="G28" s="349">
        <f>E28*F28</f>
        <v>0</v>
      </c>
      <c r="H28" s="350"/>
    </row>
    <row r="29" spans="1:8" s="344" customFormat="1" ht="12.75" x14ac:dyDescent="0.2">
      <c r="A29" s="342"/>
      <c r="B29" s="346"/>
      <c r="C29" s="361"/>
      <c r="D29" s="347"/>
      <c r="E29" s="348"/>
      <c r="F29" s="301"/>
    </row>
    <row r="30" spans="1:8" s="344" customFormat="1" ht="57.75" customHeight="1" x14ac:dyDescent="0.2">
      <c r="A30" s="345" t="s">
        <v>210</v>
      </c>
      <c r="B30" s="346" t="s">
        <v>211</v>
      </c>
      <c r="C30" s="361"/>
      <c r="D30" s="347" t="s">
        <v>90</v>
      </c>
      <c r="E30" s="348">
        <v>283.97000000000003</v>
      </c>
      <c r="F30" s="301">
        <v>0</v>
      </c>
      <c r="G30" s="349">
        <f>E30*F30</f>
        <v>0</v>
      </c>
      <c r="H30" s="350"/>
    </row>
    <row r="31" spans="1:8" s="344" customFormat="1" ht="12.75" x14ac:dyDescent="0.2">
      <c r="A31" s="342"/>
      <c r="C31" s="321"/>
      <c r="F31" s="321"/>
      <c r="H31" s="350"/>
    </row>
    <row r="32" spans="1:8" s="344" customFormat="1" ht="51" x14ac:dyDescent="0.2">
      <c r="A32" s="345" t="s">
        <v>212</v>
      </c>
      <c r="B32" s="346" t="s">
        <v>213</v>
      </c>
      <c r="C32" s="361"/>
      <c r="D32" s="347" t="s">
        <v>90</v>
      </c>
      <c r="E32" s="348">
        <v>87.97</v>
      </c>
      <c r="F32" s="301">
        <v>0</v>
      </c>
      <c r="G32" s="349">
        <f>E32*F32</f>
        <v>0</v>
      </c>
      <c r="H32" s="350"/>
    </row>
    <row r="33" spans="1:8" s="344" customFormat="1" ht="12.75" x14ac:dyDescent="0.2">
      <c r="A33" s="342"/>
      <c r="B33" s="346"/>
      <c r="C33" s="361"/>
      <c r="D33" s="347"/>
      <c r="E33" s="348"/>
      <c r="F33" s="301"/>
      <c r="H33" s="350"/>
    </row>
    <row r="34" spans="1:8" s="344" customFormat="1" ht="51" x14ac:dyDescent="0.2">
      <c r="A34" s="345" t="s">
        <v>214</v>
      </c>
      <c r="B34" s="346" t="s">
        <v>215</v>
      </c>
      <c r="C34" s="361"/>
      <c r="D34" s="347" t="s">
        <v>90</v>
      </c>
      <c r="E34" s="348">
        <v>49.68</v>
      </c>
      <c r="F34" s="301">
        <v>0</v>
      </c>
      <c r="G34" s="349">
        <f>E34*F34</f>
        <v>0</v>
      </c>
      <c r="H34" s="350"/>
    </row>
    <row r="35" spans="1:8" s="344" customFormat="1" ht="12.75" x14ac:dyDescent="0.2">
      <c r="A35" s="342"/>
      <c r="C35" s="321"/>
      <c r="F35" s="321"/>
    </row>
    <row r="36" spans="1:8" s="344" customFormat="1" ht="51" x14ac:dyDescent="0.2">
      <c r="A36" s="345" t="s">
        <v>216</v>
      </c>
      <c r="B36" s="346" t="s">
        <v>217</v>
      </c>
      <c r="C36" s="361"/>
      <c r="D36" s="347" t="s">
        <v>90</v>
      </c>
      <c r="E36" s="348">
        <v>1112.98</v>
      </c>
      <c r="F36" s="301">
        <v>0</v>
      </c>
      <c r="G36" s="349">
        <f>E36*F36</f>
        <v>0</v>
      </c>
      <c r="H36" s="350"/>
    </row>
    <row r="37" spans="1:8" s="344" customFormat="1" ht="12.75" x14ac:dyDescent="0.2">
      <c r="A37" s="342"/>
      <c r="B37" s="346"/>
      <c r="C37" s="361"/>
      <c r="D37" s="347"/>
      <c r="E37" s="348"/>
      <c r="F37" s="301"/>
    </row>
    <row r="38" spans="1:8" s="344" customFormat="1" ht="51" x14ac:dyDescent="0.2">
      <c r="A38" s="345" t="s">
        <v>218</v>
      </c>
      <c r="B38" s="346" t="s">
        <v>219</v>
      </c>
      <c r="C38" s="361"/>
      <c r="D38" s="347" t="s">
        <v>90</v>
      </c>
      <c r="E38" s="348">
        <v>21.34</v>
      </c>
      <c r="F38" s="301">
        <v>0</v>
      </c>
      <c r="G38" s="349">
        <f>E38*F38</f>
        <v>0</v>
      </c>
    </row>
    <row r="39" spans="1:8" s="344" customFormat="1" ht="12.75" x14ac:dyDescent="0.2">
      <c r="A39" s="342"/>
      <c r="B39" s="346"/>
      <c r="C39" s="361"/>
      <c r="D39" s="347"/>
      <c r="E39" s="348"/>
      <c r="F39" s="301"/>
    </row>
    <row r="40" spans="1:8" s="344" customFormat="1" ht="51" x14ac:dyDescent="0.2">
      <c r="A40" s="345" t="s">
        <v>220</v>
      </c>
      <c r="B40" s="351" t="s">
        <v>221</v>
      </c>
      <c r="C40" s="209"/>
      <c r="D40" s="347" t="s">
        <v>222</v>
      </c>
      <c r="E40" s="352">
        <v>15</v>
      </c>
      <c r="F40" s="363">
        <v>0</v>
      </c>
      <c r="G40" s="349">
        <f>E40*F40</f>
        <v>0</v>
      </c>
    </row>
    <row r="41" spans="1:8" s="344" customFormat="1" ht="12.75" x14ac:dyDescent="0.2">
      <c r="A41" s="342"/>
      <c r="B41" s="351"/>
      <c r="C41" s="209"/>
      <c r="D41" s="347"/>
      <c r="E41" s="352"/>
      <c r="F41" s="363"/>
    </row>
    <row r="42" spans="1:8" s="344" customFormat="1" ht="63.75" x14ac:dyDescent="0.2">
      <c r="A42" s="345" t="s">
        <v>223</v>
      </c>
      <c r="B42" s="346" t="s">
        <v>224</v>
      </c>
      <c r="C42" s="361"/>
      <c r="D42" s="347" t="s">
        <v>90</v>
      </c>
      <c r="E42" s="348">
        <v>50</v>
      </c>
      <c r="F42" s="301">
        <v>0</v>
      </c>
      <c r="G42" s="349">
        <f>E42*F42</f>
        <v>0</v>
      </c>
    </row>
    <row r="43" spans="1:8" s="344" customFormat="1" x14ac:dyDescent="0.3">
      <c r="A43" s="342"/>
      <c r="B43" s="353"/>
      <c r="C43" s="362"/>
      <c r="D43" s="354"/>
      <c r="E43" s="354"/>
      <c r="F43" s="364"/>
    </row>
    <row r="44" spans="1:8" s="344" customFormat="1" ht="25.5" x14ac:dyDescent="0.2">
      <c r="A44" s="345" t="s">
        <v>225</v>
      </c>
      <c r="B44" s="346" t="s">
        <v>226</v>
      </c>
      <c r="C44" s="361"/>
      <c r="D44" s="347" t="s">
        <v>90</v>
      </c>
      <c r="E44" s="348">
        <v>50</v>
      </c>
      <c r="F44" s="301">
        <v>0</v>
      </c>
      <c r="G44" s="349">
        <f>E44*F44</f>
        <v>0</v>
      </c>
    </row>
    <row r="45" spans="1:8" s="344" customFormat="1" ht="12.75" x14ac:dyDescent="0.2">
      <c r="A45" s="342"/>
      <c r="B45" s="346"/>
      <c r="C45" s="361"/>
      <c r="D45" s="347"/>
      <c r="E45" s="348"/>
      <c r="F45" s="301"/>
    </row>
    <row r="46" spans="1:8" s="344" customFormat="1" ht="127.5" x14ac:dyDescent="0.2">
      <c r="A46" s="345" t="s">
        <v>227</v>
      </c>
      <c r="B46" s="346" t="s">
        <v>228</v>
      </c>
      <c r="C46" s="361"/>
      <c r="D46" s="347" t="s">
        <v>90</v>
      </c>
      <c r="E46" s="348">
        <v>960</v>
      </c>
      <c r="F46" s="301">
        <v>0</v>
      </c>
      <c r="G46" s="349">
        <f>E46*F46</f>
        <v>0</v>
      </c>
    </row>
    <row r="47" spans="1:8" s="344" customFormat="1" ht="12.75" x14ac:dyDescent="0.2">
      <c r="A47" s="342"/>
      <c r="C47" s="321"/>
      <c r="F47" s="321"/>
    </row>
    <row r="48" spans="1:8" s="344" customFormat="1" ht="65.25" x14ac:dyDescent="0.2">
      <c r="A48" s="345" t="s">
        <v>229</v>
      </c>
      <c r="B48" s="346" t="s">
        <v>230</v>
      </c>
      <c r="C48" s="361"/>
      <c r="D48" s="347" t="s">
        <v>90</v>
      </c>
      <c r="E48" s="348">
        <v>960</v>
      </c>
      <c r="F48" s="301">
        <v>0</v>
      </c>
      <c r="G48" s="349">
        <f>E48*F48</f>
        <v>0</v>
      </c>
    </row>
    <row r="49" spans="1:7" ht="17.25" thickBot="1" x14ac:dyDescent="0.35">
      <c r="A49" s="342"/>
      <c r="B49" s="343"/>
      <c r="C49" s="360"/>
      <c r="D49" s="344"/>
      <c r="E49" s="344"/>
      <c r="F49" s="321"/>
      <c r="G49" s="344"/>
    </row>
    <row r="50" spans="1:7" ht="17.25" thickBot="1" x14ac:dyDescent="0.35">
      <c r="A50" s="355"/>
      <c r="B50" s="356" t="s">
        <v>231</v>
      </c>
      <c r="C50" s="356"/>
      <c r="D50" s="357"/>
      <c r="E50" s="358"/>
      <c r="F50" s="359"/>
      <c r="G50" s="359">
        <f>SUM(G14:G49)</f>
        <v>0</v>
      </c>
    </row>
    <row r="51" spans="1:7" ht="17.25" thickTop="1" x14ac:dyDescent="0.3">
      <c r="A51" s="342"/>
      <c r="B51" s="343"/>
      <c r="C51" s="343"/>
      <c r="D51" s="344"/>
      <c r="E51" s="344"/>
      <c r="F51" s="344"/>
      <c r="G51" s="344"/>
    </row>
    <row r="52" spans="1:7" x14ac:dyDescent="0.3">
      <c r="A52" s="342"/>
      <c r="B52" s="343"/>
      <c r="C52" s="343"/>
      <c r="D52" s="344"/>
      <c r="E52" s="344"/>
      <c r="F52" s="344"/>
      <c r="G52" s="344"/>
    </row>
    <row r="53" spans="1:7" x14ac:dyDescent="0.3">
      <c r="A53" s="342"/>
      <c r="B53" s="343"/>
      <c r="C53" s="343"/>
      <c r="D53" s="344"/>
      <c r="E53" s="344"/>
      <c r="F53" s="344"/>
      <c r="G53" s="344"/>
    </row>
    <row r="54" spans="1:7" x14ac:dyDescent="0.3">
      <c r="A54" s="342"/>
      <c r="B54" s="343"/>
      <c r="C54" s="343"/>
      <c r="D54" s="344"/>
      <c r="E54" s="344"/>
      <c r="F54" s="344"/>
      <c r="G54" s="344"/>
    </row>
    <row r="55" spans="1:7" x14ac:dyDescent="0.3">
      <c r="A55" s="342"/>
      <c r="B55" s="343"/>
      <c r="C55" s="343"/>
      <c r="D55" s="344"/>
      <c r="E55" s="344"/>
      <c r="F55" s="344"/>
      <c r="G55" s="344"/>
    </row>
    <row r="56" spans="1:7" x14ac:dyDescent="0.3">
      <c r="A56" s="342"/>
      <c r="B56" s="343"/>
      <c r="C56" s="343"/>
      <c r="D56" s="344"/>
      <c r="E56" s="344"/>
      <c r="F56" s="344"/>
      <c r="G56" s="344"/>
    </row>
  </sheetData>
  <sheetProtection algorithmName="SHA-512" hashValue="cEXlLqV5ckikc0u0IykbP0ykA1PcgRKT3GtBUoUr+NLZwO7B2aVZOitO9xJLDALCTGDeUTQ+Kn0ZPUKE6rEOqA==" saltValue="CPovnptJe9eN1g4uja3MuQ==" spinCount="100000" sheet="1" formatCells="0" formatColumns="0"/>
  <mergeCells count="6">
    <mergeCell ref="A9:G9"/>
    <mergeCell ref="A4:G4"/>
    <mergeCell ref="A5:G5"/>
    <mergeCell ref="A6:G6"/>
    <mergeCell ref="A7:G7"/>
    <mergeCell ref="A8:G8"/>
  </mergeCells>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2" manualBreakCount="2">
    <brk id="25" max="5" man="1"/>
    <brk id="42" max="5" man="1"/>
  </rowBreaks>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view="pageBreakPreview" topLeftCell="A70" zoomScale="130" zoomScaleSheetLayoutView="130" workbookViewId="0">
      <selection activeCell="B72" sqref="B72"/>
    </sheetView>
  </sheetViews>
  <sheetFormatPr defaultColWidth="9.140625" defaultRowHeight="16.5" x14ac:dyDescent="0.3"/>
  <cols>
    <col min="1" max="1" width="7.140625" style="354" customWidth="1"/>
    <col min="2" max="2" width="39.42578125" style="429" customWidth="1"/>
    <col min="3" max="3" width="22.7109375" style="429" customWidth="1"/>
    <col min="4" max="4" width="8.28515625" style="354" customWidth="1"/>
    <col min="5" max="5" width="11" style="354" customWidth="1"/>
    <col min="6" max="6" width="11.5703125" style="354" customWidth="1"/>
    <col min="7" max="7" width="12.7109375" style="354" customWidth="1"/>
    <col min="8" max="11" width="9.140625" style="325"/>
    <col min="12" max="12" width="7.140625" style="325" customWidth="1"/>
    <col min="13" max="16384" width="9.140625" style="325"/>
  </cols>
  <sheetData>
    <row r="1" spans="1:7" x14ac:dyDescent="0.3">
      <c r="A1" s="322" t="s">
        <v>232</v>
      </c>
      <c r="B1" s="365" t="s">
        <v>233</v>
      </c>
      <c r="C1" s="365"/>
      <c r="D1" s="324"/>
      <c r="E1" s="324"/>
      <c r="F1" s="324"/>
      <c r="G1" s="324"/>
    </row>
    <row r="2" spans="1:7" x14ac:dyDescent="0.3">
      <c r="A2" s="322"/>
      <c r="B2" s="365"/>
      <c r="C2" s="365"/>
      <c r="D2" s="324"/>
      <c r="E2" s="324"/>
      <c r="F2" s="324"/>
      <c r="G2" s="324"/>
    </row>
    <row r="3" spans="1:7" s="324" customFormat="1" ht="15" x14ac:dyDescent="0.25">
      <c r="A3" s="326" t="s">
        <v>234</v>
      </c>
      <c r="B3" s="327"/>
      <c r="C3" s="327"/>
      <c r="D3" s="328"/>
      <c r="E3" s="329"/>
      <c r="F3" s="330"/>
      <c r="G3" s="331"/>
    </row>
    <row r="4" spans="1:7" x14ac:dyDescent="0.3">
      <c r="A4" s="366" t="s">
        <v>235</v>
      </c>
      <c r="B4" s="367"/>
      <c r="C4" s="367"/>
      <c r="D4" s="368"/>
      <c r="E4" s="369"/>
      <c r="F4" s="370"/>
      <c r="G4" s="371"/>
    </row>
    <row r="5" spans="1:7" x14ac:dyDescent="0.3">
      <c r="A5" s="372" t="s">
        <v>236</v>
      </c>
      <c r="B5" s="373"/>
      <c r="C5" s="373"/>
      <c r="D5" s="374"/>
      <c r="E5" s="375"/>
      <c r="F5" s="376"/>
      <c r="G5" s="377"/>
    </row>
    <row r="6" spans="1:7" x14ac:dyDescent="0.3">
      <c r="A6" s="366" t="s">
        <v>237</v>
      </c>
      <c r="B6" s="367"/>
      <c r="C6" s="367"/>
      <c r="D6" s="368"/>
      <c r="E6" s="369"/>
      <c r="F6" s="370"/>
      <c r="G6" s="371"/>
    </row>
    <row r="7" spans="1:7" x14ac:dyDescent="0.3">
      <c r="A7" s="372" t="s">
        <v>238</v>
      </c>
      <c r="B7" s="373"/>
      <c r="C7" s="373"/>
      <c r="D7" s="374"/>
      <c r="E7" s="375"/>
      <c r="F7" s="376"/>
      <c r="G7" s="377"/>
    </row>
    <row r="8" spans="1:7" x14ac:dyDescent="0.3">
      <c r="A8" s="378" t="s">
        <v>239</v>
      </c>
      <c r="B8" s="379"/>
      <c r="C8" s="379"/>
      <c r="D8" s="380"/>
      <c r="E8" s="381"/>
      <c r="F8" s="382"/>
      <c r="G8" s="383"/>
    </row>
    <row r="9" spans="1:7" x14ac:dyDescent="0.3">
      <c r="A9" s="378" t="s">
        <v>239</v>
      </c>
      <c r="B9" s="379"/>
      <c r="C9" s="379"/>
      <c r="D9" s="380"/>
      <c r="E9" s="381"/>
      <c r="F9" s="382"/>
      <c r="G9" s="383"/>
    </row>
    <row r="10" spans="1:7" x14ac:dyDescent="0.3">
      <c r="A10" s="384"/>
      <c r="B10" s="385"/>
      <c r="C10" s="385"/>
      <c r="D10" s="386"/>
      <c r="E10" s="387"/>
      <c r="F10" s="388"/>
      <c r="G10" s="388"/>
    </row>
    <row r="11" spans="1:7" x14ac:dyDescent="0.3">
      <c r="A11" s="372"/>
      <c r="B11" s="373"/>
      <c r="C11" s="373"/>
      <c r="D11" s="374"/>
      <c r="E11" s="375"/>
      <c r="F11" s="376"/>
      <c r="G11" s="377"/>
    </row>
    <row r="12" spans="1:7" ht="17.25" thickBot="1" x14ac:dyDescent="0.35">
      <c r="A12" s="338"/>
      <c r="B12" s="389" t="s">
        <v>53</v>
      </c>
      <c r="C12" s="295" t="s">
        <v>54</v>
      </c>
      <c r="D12" s="340" t="s">
        <v>55</v>
      </c>
      <c r="E12" s="340" t="s">
        <v>56</v>
      </c>
      <c r="F12" s="300" t="s">
        <v>57</v>
      </c>
      <c r="G12" s="340" t="s">
        <v>58</v>
      </c>
    </row>
    <row r="13" spans="1:7" ht="17.25" thickTop="1" x14ac:dyDescent="0.3">
      <c r="A13" s="390"/>
      <c r="B13" s="391"/>
      <c r="C13" s="430"/>
      <c r="D13" s="392"/>
      <c r="E13" s="392"/>
      <c r="F13" s="445"/>
      <c r="G13" s="392"/>
    </row>
    <row r="14" spans="1:7" ht="63.75" x14ac:dyDescent="0.3">
      <c r="A14" s="345" t="s">
        <v>240</v>
      </c>
      <c r="B14" s="346" t="s">
        <v>241</v>
      </c>
      <c r="C14" s="361"/>
      <c r="D14" s="347" t="s">
        <v>90</v>
      </c>
      <c r="E14" s="348">
        <v>887.53</v>
      </c>
      <c r="F14" s="301">
        <v>0</v>
      </c>
      <c r="G14" s="349">
        <f>F14*E14</f>
        <v>0</v>
      </c>
    </row>
    <row r="15" spans="1:7" s="341" customFormat="1" x14ac:dyDescent="0.3">
      <c r="A15" s="390"/>
      <c r="B15" s="391"/>
      <c r="C15" s="430"/>
      <c r="D15" s="392"/>
      <c r="E15" s="392"/>
      <c r="F15" s="445"/>
      <c r="G15" s="392"/>
    </row>
    <row r="16" spans="1:7" s="394" customFormat="1" ht="89.25" x14ac:dyDescent="0.2">
      <c r="A16" s="345" t="s">
        <v>242</v>
      </c>
      <c r="B16" s="346" t="s">
        <v>243</v>
      </c>
      <c r="C16" s="361"/>
      <c r="D16" s="347" t="s">
        <v>90</v>
      </c>
      <c r="E16" s="393">
        <v>341.69</v>
      </c>
      <c r="F16" s="301">
        <v>0</v>
      </c>
      <c r="G16" s="349">
        <f>F16*E16</f>
        <v>0</v>
      </c>
    </row>
    <row r="17" spans="1:8" s="394" customFormat="1" ht="12.75" x14ac:dyDescent="0.2">
      <c r="A17" s="390"/>
      <c r="B17" s="391"/>
      <c r="C17" s="430"/>
      <c r="D17" s="392"/>
      <c r="E17" s="392"/>
      <c r="F17" s="445"/>
      <c r="G17" s="392"/>
      <c r="H17" s="350"/>
    </row>
    <row r="18" spans="1:8" s="394" customFormat="1" ht="63.75" x14ac:dyDescent="0.2">
      <c r="A18" s="345" t="s">
        <v>244</v>
      </c>
      <c r="B18" s="395" t="s">
        <v>245</v>
      </c>
      <c r="C18" s="304"/>
      <c r="D18" s="396" t="s">
        <v>90</v>
      </c>
      <c r="E18" s="352">
        <v>887.53</v>
      </c>
      <c r="F18" s="318">
        <v>0</v>
      </c>
      <c r="G18" s="349">
        <f>F18*E18</f>
        <v>0</v>
      </c>
    </row>
    <row r="19" spans="1:8" s="394" customFormat="1" ht="40.5" x14ac:dyDescent="0.2">
      <c r="A19" s="397" t="s">
        <v>246</v>
      </c>
      <c r="B19" s="398" t="s">
        <v>247</v>
      </c>
      <c r="C19" s="431"/>
      <c r="D19" s="396"/>
      <c r="E19" s="352"/>
      <c r="F19" s="318"/>
      <c r="G19" s="349"/>
    </row>
    <row r="20" spans="1:8" s="394" customFormat="1" ht="67.5" x14ac:dyDescent="0.2">
      <c r="A20" s="399" t="s">
        <v>246</v>
      </c>
      <c r="B20" s="400" t="s">
        <v>248</v>
      </c>
      <c r="C20" s="432"/>
      <c r="D20" s="401"/>
      <c r="E20" s="401"/>
      <c r="F20" s="446"/>
      <c r="G20" s="401"/>
    </row>
    <row r="21" spans="1:8" s="394" customFormat="1" ht="12.75" x14ac:dyDescent="0.2">
      <c r="A21" s="390"/>
      <c r="B21" s="391"/>
      <c r="C21" s="430"/>
      <c r="D21" s="392"/>
      <c r="E21" s="392"/>
      <c r="F21" s="445"/>
      <c r="G21" s="392"/>
      <c r="H21" s="350"/>
    </row>
    <row r="22" spans="1:8" s="394" customFormat="1" ht="54.75" customHeight="1" x14ac:dyDescent="0.2">
      <c r="A22" s="345" t="s">
        <v>249</v>
      </c>
      <c r="B22" s="395" t="s">
        <v>250</v>
      </c>
      <c r="C22" s="304"/>
      <c r="D22" s="396" t="s">
        <v>90</v>
      </c>
      <c r="E22" s="352">
        <v>321.69</v>
      </c>
      <c r="F22" s="318">
        <v>0</v>
      </c>
      <c r="G22" s="349">
        <f>F22*E22</f>
        <v>0</v>
      </c>
    </row>
    <row r="23" spans="1:8" s="394" customFormat="1" ht="40.5" x14ac:dyDescent="0.2">
      <c r="A23" s="397" t="s">
        <v>246</v>
      </c>
      <c r="B23" s="398" t="s">
        <v>247</v>
      </c>
      <c r="C23" s="431"/>
      <c r="D23" s="392"/>
      <c r="E23" s="392"/>
      <c r="F23" s="445"/>
      <c r="G23" s="392"/>
      <c r="H23" s="350"/>
    </row>
    <row r="24" spans="1:8" s="394" customFormat="1" ht="135" x14ac:dyDescent="0.2">
      <c r="A24" s="399" t="s">
        <v>246</v>
      </c>
      <c r="B24" s="400" t="s">
        <v>251</v>
      </c>
      <c r="C24" s="432"/>
      <c r="D24" s="402"/>
      <c r="E24" s="402"/>
      <c r="F24" s="447"/>
      <c r="G24" s="402"/>
    </row>
    <row r="25" spans="1:8" s="394" customFormat="1" ht="12.75" x14ac:dyDescent="0.2">
      <c r="A25" s="345"/>
      <c r="B25" s="395"/>
      <c r="C25" s="304"/>
      <c r="D25" s="396"/>
      <c r="E25" s="352"/>
      <c r="F25" s="318"/>
      <c r="G25" s="349"/>
      <c r="H25" s="350"/>
    </row>
    <row r="26" spans="1:8" s="394" customFormat="1" ht="142.5" customHeight="1" x14ac:dyDescent="0.2">
      <c r="A26" s="345" t="s">
        <v>252</v>
      </c>
      <c r="B26" s="395" t="s">
        <v>253</v>
      </c>
      <c r="C26" s="304"/>
      <c r="D26" s="396" t="s">
        <v>90</v>
      </c>
      <c r="E26" s="352">
        <v>317.52</v>
      </c>
      <c r="F26" s="318">
        <v>0</v>
      </c>
      <c r="G26" s="349">
        <f>F26*E26</f>
        <v>0</v>
      </c>
    </row>
    <row r="27" spans="1:8" s="394" customFormat="1" ht="12.75" x14ac:dyDescent="0.2">
      <c r="A27" s="345"/>
      <c r="B27" s="395"/>
      <c r="C27" s="304"/>
      <c r="D27" s="396"/>
      <c r="E27" s="352"/>
      <c r="F27" s="318"/>
      <c r="G27" s="349"/>
      <c r="H27" s="350"/>
    </row>
    <row r="28" spans="1:8" s="394" customFormat="1" ht="68.25" customHeight="1" x14ac:dyDescent="0.2">
      <c r="A28" s="345" t="s">
        <v>254</v>
      </c>
      <c r="B28" s="395" t="s">
        <v>255</v>
      </c>
      <c r="C28" s="304"/>
      <c r="D28" s="396" t="s">
        <v>116</v>
      </c>
      <c r="E28" s="352">
        <v>241.65</v>
      </c>
      <c r="F28" s="318">
        <v>0</v>
      </c>
      <c r="G28" s="349">
        <f>F28*E28</f>
        <v>0</v>
      </c>
    </row>
    <row r="29" spans="1:8" s="394" customFormat="1" ht="12.75" x14ac:dyDescent="0.2">
      <c r="A29" s="345"/>
      <c r="B29" s="395"/>
      <c r="C29" s="304"/>
      <c r="D29" s="396"/>
      <c r="E29" s="352"/>
      <c r="F29" s="318"/>
      <c r="G29" s="349"/>
      <c r="H29" s="350"/>
    </row>
    <row r="30" spans="1:8" s="394" customFormat="1" ht="73.5" customHeight="1" x14ac:dyDescent="0.2">
      <c r="A30" s="345" t="s">
        <v>256</v>
      </c>
      <c r="B30" s="403" t="s">
        <v>257</v>
      </c>
      <c r="C30" s="433"/>
      <c r="D30" s="396" t="s">
        <v>116</v>
      </c>
      <c r="E30" s="352">
        <v>99</v>
      </c>
      <c r="F30" s="318">
        <v>0</v>
      </c>
      <c r="G30" s="349">
        <f>F30*E30</f>
        <v>0</v>
      </c>
    </row>
    <row r="31" spans="1:8" s="394" customFormat="1" ht="12.75" x14ac:dyDescent="0.2">
      <c r="A31" s="345"/>
      <c r="B31" s="395"/>
      <c r="C31" s="304"/>
      <c r="D31" s="396"/>
      <c r="E31" s="352"/>
      <c r="F31" s="318"/>
      <c r="G31" s="349"/>
    </row>
    <row r="32" spans="1:8" s="394" customFormat="1" ht="114.75" x14ac:dyDescent="0.2">
      <c r="A32" s="345" t="s">
        <v>258</v>
      </c>
      <c r="B32" s="395" t="s">
        <v>259</v>
      </c>
      <c r="C32" s="304"/>
      <c r="D32" s="396" t="s">
        <v>83</v>
      </c>
      <c r="E32" s="404">
        <v>142.69</v>
      </c>
      <c r="F32" s="318">
        <v>0</v>
      </c>
      <c r="G32" s="349">
        <f>F32*E32</f>
        <v>0</v>
      </c>
    </row>
    <row r="33" spans="1:7" s="394" customFormat="1" ht="12.75" x14ac:dyDescent="0.2">
      <c r="A33" s="345"/>
      <c r="B33" s="395"/>
      <c r="C33" s="304"/>
      <c r="D33" s="396"/>
      <c r="E33" s="352"/>
      <c r="F33" s="318"/>
      <c r="G33" s="349"/>
    </row>
    <row r="34" spans="1:7" s="394" customFormat="1" ht="114.75" x14ac:dyDescent="0.2">
      <c r="A34" s="345" t="s">
        <v>260</v>
      </c>
      <c r="B34" s="395" t="s">
        <v>261</v>
      </c>
      <c r="C34" s="304"/>
      <c r="D34" s="396" t="s">
        <v>83</v>
      </c>
      <c r="E34" s="404">
        <v>25.79</v>
      </c>
      <c r="F34" s="318">
        <v>0</v>
      </c>
      <c r="G34" s="349">
        <f>F34*E34</f>
        <v>0</v>
      </c>
    </row>
    <row r="35" spans="1:7" s="394" customFormat="1" ht="12.75" x14ac:dyDescent="0.2">
      <c r="A35" s="345"/>
      <c r="B35" s="395"/>
      <c r="C35" s="304"/>
      <c r="D35" s="396"/>
      <c r="E35" s="404"/>
      <c r="F35" s="318"/>
      <c r="G35" s="349"/>
    </row>
    <row r="36" spans="1:7" s="394" customFormat="1" ht="82.5" customHeight="1" x14ac:dyDescent="0.2">
      <c r="A36" s="345" t="s">
        <v>262</v>
      </c>
      <c r="B36" s="395" t="s">
        <v>263</v>
      </c>
      <c r="C36" s="304"/>
      <c r="D36" s="396" t="s">
        <v>90</v>
      </c>
      <c r="E36" s="352">
        <v>971.41</v>
      </c>
      <c r="F36" s="318">
        <v>0</v>
      </c>
      <c r="G36" s="349">
        <f>F36*E36</f>
        <v>0</v>
      </c>
    </row>
    <row r="37" spans="1:7" s="394" customFormat="1" ht="12.75" x14ac:dyDescent="0.2">
      <c r="A37" s="345"/>
      <c r="B37" s="395"/>
      <c r="C37" s="304"/>
      <c r="D37" s="396"/>
      <c r="E37" s="404"/>
      <c r="F37" s="318"/>
      <c r="G37" s="349"/>
    </row>
    <row r="38" spans="1:7" s="394" customFormat="1" ht="89.25" x14ac:dyDescent="0.2">
      <c r="A38" s="405" t="s">
        <v>264</v>
      </c>
      <c r="B38" s="406" t="s">
        <v>265</v>
      </c>
      <c r="C38" s="434"/>
      <c r="D38" s="407" t="s">
        <v>90</v>
      </c>
      <c r="E38" s="408">
        <v>641.52</v>
      </c>
      <c r="F38" s="448">
        <v>0</v>
      </c>
      <c r="G38" s="409">
        <f>F38*E38</f>
        <v>0</v>
      </c>
    </row>
    <row r="39" spans="1:7" s="394" customFormat="1" ht="12.75" x14ac:dyDescent="0.2">
      <c r="A39" s="345"/>
      <c r="B39" s="395"/>
      <c r="C39" s="304"/>
      <c r="D39" s="396"/>
      <c r="E39" s="404"/>
      <c r="F39" s="318"/>
      <c r="G39" s="349"/>
    </row>
    <row r="40" spans="1:7" s="394" customFormat="1" ht="25.5" x14ac:dyDescent="0.2">
      <c r="A40" s="345" t="s">
        <v>266</v>
      </c>
      <c r="B40" s="395" t="s">
        <v>267</v>
      </c>
      <c r="C40" s="304"/>
      <c r="D40" s="396" t="s">
        <v>116</v>
      </c>
      <c r="E40" s="352">
        <v>100</v>
      </c>
      <c r="F40" s="318">
        <v>0</v>
      </c>
      <c r="G40" s="349">
        <f>F40*E40</f>
        <v>0</v>
      </c>
    </row>
    <row r="41" spans="1:7" s="394" customFormat="1" ht="12.75" x14ac:dyDescent="0.2">
      <c r="A41" s="345"/>
      <c r="B41" s="410"/>
      <c r="C41" s="435"/>
      <c r="D41" s="396"/>
      <c r="E41" s="352"/>
      <c r="F41" s="318"/>
      <c r="G41" s="349"/>
    </row>
    <row r="42" spans="1:7" s="394" customFormat="1" ht="51" x14ac:dyDescent="0.2">
      <c r="A42" s="345" t="s">
        <v>268</v>
      </c>
      <c r="B42" s="395" t="s">
        <v>269</v>
      </c>
      <c r="C42" s="304"/>
      <c r="D42" s="396" t="s">
        <v>116</v>
      </c>
      <c r="E42" s="352">
        <v>100</v>
      </c>
      <c r="F42" s="318">
        <v>0</v>
      </c>
      <c r="G42" s="349">
        <f>F42*E42</f>
        <v>0</v>
      </c>
    </row>
    <row r="43" spans="1:7" s="394" customFormat="1" ht="12.75" x14ac:dyDescent="0.2">
      <c r="A43" s="345"/>
      <c r="B43" s="411"/>
      <c r="C43" s="314"/>
      <c r="D43" s="411"/>
      <c r="E43" s="411"/>
      <c r="F43" s="314"/>
      <c r="G43" s="349"/>
    </row>
    <row r="44" spans="1:7" s="394" customFormat="1" ht="51" x14ac:dyDescent="0.2">
      <c r="A44" s="345" t="s">
        <v>270</v>
      </c>
      <c r="B44" s="395" t="s">
        <v>271</v>
      </c>
      <c r="C44" s="304"/>
      <c r="D44" s="396" t="s">
        <v>222</v>
      </c>
      <c r="E44" s="352">
        <v>10</v>
      </c>
      <c r="F44" s="318">
        <v>0</v>
      </c>
      <c r="G44" s="349">
        <f>F44*E44</f>
        <v>0</v>
      </c>
    </row>
    <row r="45" spans="1:7" s="394" customFormat="1" ht="12.75" x14ac:dyDescent="0.2">
      <c r="A45" s="345"/>
      <c r="B45" s="395"/>
      <c r="C45" s="304"/>
      <c r="D45" s="396"/>
      <c r="E45" s="352"/>
      <c r="F45" s="318"/>
      <c r="G45" s="349"/>
    </row>
    <row r="46" spans="1:7" s="394" customFormat="1" ht="102" x14ac:dyDescent="0.2">
      <c r="A46" s="345" t="s">
        <v>272</v>
      </c>
      <c r="B46" s="395" t="s">
        <v>273</v>
      </c>
      <c r="C46" s="304"/>
      <c r="D46" s="396" t="s">
        <v>90</v>
      </c>
      <c r="E46" s="352">
        <v>745.63</v>
      </c>
      <c r="F46" s="318">
        <v>0</v>
      </c>
      <c r="G46" s="349">
        <f>F46*E46</f>
        <v>0</v>
      </c>
    </row>
    <row r="47" spans="1:7" s="394" customFormat="1" ht="12.75" x14ac:dyDescent="0.2">
      <c r="A47" s="345"/>
      <c r="B47" s="395"/>
      <c r="C47" s="304"/>
      <c r="D47" s="396"/>
      <c r="E47" s="352"/>
      <c r="F47" s="318"/>
      <c r="G47" s="349"/>
    </row>
    <row r="48" spans="1:7" s="394" customFormat="1" ht="72" customHeight="1" x14ac:dyDescent="0.2">
      <c r="A48" s="345" t="s">
        <v>274</v>
      </c>
      <c r="B48" s="395" t="s">
        <v>275</v>
      </c>
      <c r="C48" s="304"/>
      <c r="D48" s="396" t="s">
        <v>90</v>
      </c>
      <c r="E48" s="352">
        <v>102.3</v>
      </c>
      <c r="F48" s="318">
        <v>0</v>
      </c>
      <c r="G48" s="349">
        <f>F48*E48</f>
        <v>0</v>
      </c>
    </row>
    <row r="49" spans="1:7" s="394" customFormat="1" ht="12.75" x14ac:dyDescent="0.2">
      <c r="A49" s="345"/>
      <c r="B49" s="395"/>
      <c r="C49" s="304"/>
      <c r="D49" s="396"/>
      <c r="E49" s="352"/>
      <c r="F49" s="318"/>
      <c r="G49" s="349"/>
    </row>
    <row r="50" spans="1:7" s="394" customFormat="1" ht="76.5" x14ac:dyDescent="0.2">
      <c r="A50" s="405" t="s">
        <v>276</v>
      </c>
      <c r="B50" s="412" t="s">
        <v>277</v>
      </c>
      <c r="C50" s="436"/>
      <c r="D50" s="407" t="s">
        <v>90</v>
      </c>
      <c r="E50" s="401">
        <v>856.8</v>
      </c>
      <c r="F50" s="448">
        <v>0</v>
      </c>
      <c r="G50" s="409">
        <f>F50*E50</f>
        <v>0</v>
      </c>
    </row>
    <row r="51" spans="1:7" s="394" customFormat="1" ht="33.75" customHeight="1" x14ac:dyDescent="0.2">
      <c r="A51" s="405"/>
      <c r="B51" s="413" t="s">
        <v>278</v>
      </c>
      <c r="C51" s="437"/>
      <c r="D51" s="407"/>
      <c r="E51" s="401"/>
      <c r="F51" s="448"/>
      <c r="G51" s="409"/>
    </row>
    <row r="52" spans="1:7" s="394" customFormat="1" ht="17.25" customHeight="1" x14ac:dyDescent="0.2">
      <c r="A52" s="405"/>
      <c r="B52" s="413" t="s">
        <v>279</v>
      </c>
      <c r="C52" s="437"/>
      <c r="D52" s="407"/>
      <c r="E52" s="401"/>
      <c r="F52" s="448"/>
      <c r="G52" s="409"/>
    </row>
    <row r="53" spans="1:7" s="394" customFormat="1" ht="12.75" x14ac:dyDescent="0.2">
      <c r="A53" s="405"/>
      <c r="B53" s="414" t="s">
        <v>280</v>
      </c>
      <c r="C53" s="438"/>
      <c r="D53" s="407"/>
      <c r="E53" s="401"/>
      <c r="F53" s="448"/>
      <c r="G53" s="409"/>
    </row>
    <row r="54" spans="1:7" s="394" customFormat="1" ht="12.75" x14ac:dyDescent="0.2">
      <c r="A54" s="405"/>
      <c r="B54" s="415" t="s">
        <v>281</v>
      </c>
      <c r="C54" s="439"/>
      <c r="D54" s="407"/>
      <c r="E54" s="401"/>
      <c r="F54" s="448"/>
      <c r="G54" s="409"/>
    </row>
    <row r="55" spans="1:7" s="394" customFormat="1" ht="50.25" customHeight="1" x14ac:dyDescent="0.2">
      <c r="A55" s="405"/>
      <c r="B55" s="416" t="s">
        <v>282</v>
      </c>
      <c r="C55" s="440"/>
      <c r="D55" s="407"/>
      <c r="E55" s="401"/>
      <c r="F55" s="448"/>
      <c r="G55" s="409"/>
    </row>
    <row r="56" spans="1:7" s="394" customFormat="1" ht="12.75" x14ac:dyDescent="0.2">
      <c r="A56" s="405"/>
      <c r="B56" s="415" t="s">
        <v>283</v>
      </c>
      <c r="C56" s="439"/>
      <c r="D56" s="407"/>
      <c r="E56" s="401"/>
      <c r="F56" s="448"/>
      <c r="G56" s="409"/>
    </row>
    <row r="57" spans="1:7" s="394" customFormat="1" ht="12.75" x14ac:dyDescent="0.2">
      <c r="A57" s="405"/>
      <c r="B57" s="415" t="s">
        <v>284</v>
      </c>
      <c r="C57" s="439"/>
      <c r="D57" s="407"/>
      <c r="E57" s="401"/>
      <c r="F57" s="448"/>
      <c r="G57" s="409"/>
    </row>
    <row r="58" spans="1:7" s="394" customFormat="1" ht="12.75" x14ac:dyDescent="0.2">
      <c r="A58" s="405"/>
      <c r="B58" s="415" t="s">
        <v>285</v>
      </c>
      <c r="C58" s="439"/>
      <c r="D58" s="407"/>
      <c r="E58" s="401"/>
      <c r="F58" s="448"/>
      <c r="G58" s="409"/>
    </row>
    <row r="59" spans="1:7" s="394" customFormat="1" ht="12.75" x14ac:dyDescent="0.2">
      <c r="A59" s="405"/>
      <c r="B59" s="415" t="s">
        <v>286</v>
      </c>
      <c r="C59" s="439"/>
      <c r="D59" s="407"/>
      <c r="E59" s="401"/>
      <c r="F59" s="448"/>
      <c r="G59" s="409"/>
    </row>
    <row r="60" spans="1:7" s="394" customFormat="1" ht="25.5" x14ac:dyDescent="0.2">
      <c r="A60" s="405"/>
      <c r="B60" s="415" t="s">
        <v>287</v>
      </c>
      <c r="C60" s="439"/>
      <c r="D60" s="407"/>
      <c r="E60" s="401"/>
      <c r="F60" s="448"/>
      <c r="G60" s="409"/>
    </row>
    <row r="61" spans="1:7" s="394" customFormat="1" ht="12.75" x14ac:dyDescent="0.2">
      <c r="A61" s="345"/>
      <c r="B61" s="395"/>
      <c r="C61" s="304"/>
      <c r="D61" s="396"/>
      <c r="E61" s="352"/>
      <c r="F61" s="318"/>
      <c r="G61" s="349"/>
    </row>
    <row r="62" spans="1:7" s="394" customFormat="1" ht="42" customHeight="1" x14ac:dyDescent="0.2">
      <c r="A62" s="345" t="s">
        <v>276</v>
      </c>
      <c r="B62" s="417" t="s">
        <v>288</v>
      </c>
      <c r="C62" s="306"/>
      <c r="D62" s="396" t="s">
        <v>90</v>
      </c>
      <c r="E62" s="404">
        <v>36.5</v>
      </c>
      <c r="F62" s="318">
        <v>0</v>
      </c>
      <c r="G62" s="349">
        <f>F62*E62</f>
        <v>0</v>
      </c>
    </row>
    <row r="63" spans="1:7" s="394" customFormat="1" ht="69.75" customHeight="1" x14ac:dyDescent="0.2">
      <c r="A63" s="345"/>
      <c r="B63" s="417" t="s">
        <v>289</v>
      </c>
      <c r="C63" s="306"/>
      <c r="D63" s="396"/>
      <c r="E63" s="404"/>
      <c r="F63" s="318"/>
      <c r="G63" s="349"/>
    </row>
    <row r="64" spans="1:7" s="394" customFormat="1" ht="12.75" x14ac:dyDescent="0.2">
      <c r="A64" s="345"/>
      <c r="B64" s="395"/>
      <c r="C64" s="304"/>
      <c r="D64" s="396"/>
      <c r="E64" s="404"/>
      <c r="F64" s="318"/>
      <c r="G64" s="349"/>
    </row>
    <row r="65" spans="1:8" s="394" customFormat="1" ht="80.25" customHeight="1" x14ac:dyDescent="0.2">
      <c r="A65" s="345" t="s">
        <v>290</v>
      </c>
      <c r="B65" s="418" t="s">
        <v>291</v>
      </c>
      <c r="C65" s="441"/>
      <c r="D65" s="396" t="s">
        <v>116</v>
      </c>
      <c r="E65" s="404">
        <v>5</v>
      </c>
      <c r="F65" s="318">
        <v>0</v>
      </c>
      <c r="G65" s="349">
        <f>F65*E65</f>
        <v>0</v>
      </c>
    </row>
    <row r="66" spans="1:8" s="394" customFormat="1" ht="89.25" x14ac:dyDescent="0.2">
      <c r="A66" s="345"/>
      <c r="B66" s="419" t="s">
        <v>292</v>
      </c>
      <c r="C66" s="442"/>
      <c r="D66" s="396"/>
      <c r="E66" s="404"/>
      <c r="F66" s="318"/>
      <c r="G66" s="349"/>
    </row>
    <row r="67" spans="1:8" s="394" customFormat="1" ht="76.5" x14ac:dyDescent="0.2">
      <c r="A67" s="345"/>
      <c r="B67" s="419" t="s">
        <v>293</v>
      </c>
      <c r="C67" s="442"/>
      <c r="D67" s="396"/>
      <c r="E67" s="404"/>
      <c r="F67" s="318"/>
      <c r="G67" s="349"/>
    </row>
    <row r="68" spans="1:8" s="394" customFormat="1" ht="63.75" x14ac:dyDescent="0.2">
      <c r="A68" s="345"/>
      <c r="B68" s="420" t="s">
        <v>294</v>
      </c>
      <c r="C68" s="443"/>
      <c r="D68" s="396"/>
      <c r="E68" s="404"/>
      <c r="F68" s="318"/>
      <c r="G68" s="349"/>
    </row>
    <row r="69" spans="1:8" s="394" customFormat="1" ht="38.25" x14ac:dyDescent="0.2">
      <c r="A69" s="345"/>
      <c r="B69" s="419" t="s">
        <v>295</v>
      </c>
      <c r="C69" s="442"/>
      <c r="D69" s="396"/>
      <c r="E69" s="404"/>
      <c r="F69" s="318"/>
      <c r="G69" s="349"/>
    </row>
    <row r="70" spans="1:8" s="394" customFormat="1" ht="63.75" x14ac:dyDescent="0.2">
      <c r="A70" s="345"/>
      <c r="B70" s="419" t="s">
        <v>296</v>
      </c>
      <c r="C70" s="442"/>
      <c r="D70" s="396"/>
      <c r="E70" s="404"/>
      <c r="F70" s="318"/>
      <c r="G70" s="349"/>
    </row>
    <row r="71" spans="1:8" s="394" customFormat="1" ht="12.75" x14ac:dyDescent="0.2">
      <c r="A71" s="345"/>
      <c r="B71" s="395"/>
      <c r="C71" s="304"/>
      <c r="D71" s="396"/>
      <c r="E71" s="404"/>
      <c r="F71" s="318"/>
      <c r="G71" s="349"/>
    </row>
    <row r="72" spans="1:8" s="394" customFormat="1" ht="63.75" x14ac:dyDescent="0.2">
      <c r="A72" s="345" t="s">
        <v>297</v>
      </c>
      <c r="B72" s="395" t="s">
        <v>298</v>
      </c>
      <c r="C72" s="304"/>
      <c r="D72" s="396"/>
      <c r="E72" s="352"/>
      <c r="F72" s="318"/>
      <c r="G72" s="349"/>
    </row>
    <row r="73" spans="1:8" s="394" customFormat="1" ht="12.75" x14ac:dyDescent="0.2">
      <c r="A73" s="421" t="s">
        <v>299</v>
      </c>
      <c r="B73" s="395" t="s">
        <v>300</v>
      </c>
      <c r="C73" s="304"/>
      <c r="D73" s="396" t="s">
        <v>301</v>
      </c>
      <c r="E73" s="352">
        <v>20</v>
      </c>
      <c r="F73" s="318">
        <v>0</v>
      </c>
      <c r="G73" s="349">
        <f>F73*E73</f>
        <v>0</v>
      </c>
    </row>
    <row r="74" spans="1:8" s="394" customFormat="1" ht="12.75" x14ac:dyDescent="0.2">
      <c r="A74" s="421" t="s">
        <v>302</v>
      </c>
      <c r="B74" s="395" t="s">
        <v>303</v>
      </c>
      <c r="C74" s="304"/>
      <c r="D74" s="396" t="s">
        <v>301</v>
      </c>
      <c r="E74" s="352">
        <v>20</v>
      </c>
      <c r="F74" s="318">
        <v>0</v>
      </c>
      <c r="G74" s="349">
        <f>F74*E74</f>
        <v>0</v>
      </c>
    </row>
    <row r="75" spans="1:8" s="344" customFormat="1" ht="13.5" thickBot="1" x14ac:dyDescent="0.25">
      <c r="A75" s="342"/>
      <c r="B75" s="422"/>
      <c r="C75" s="444"/>
      <c r="D75" s="411"/>
      <c r="E75" s="411"/>
      <c r="F75" s="314"/>
      <c r="H75" s="350"/>
    </row>
    <row r="76" spans="1:8" s="344" customFormat="1" ht="17.25" thickBot="1" x14ac:dyDescent="0.35">
      <c r="A76" s="423"/>
      <c r="B76" s="424" t="s">
        <v>304</v>
      </c>
      <c r="C76" s="424"/>
      <c r="D76" s="425"/>
      <c r="E76" s="426"/>
      <c r="F76" s="427"/>
      <c r="G76" s="427">
        <f>SUM(G14:G75)</f>
        <v>0</v>
      </c>
    </row>
    <row r="77" spans="1:8" s="344" customFormat="1" ht="13.5" thickTop="1" x14ac:dyDescent="0.2">
      <c r="A77" s="342"/>
      <c r="B77" s="428"/>
      <c r="C77" s="428"/>
      <c r="D77" s="342"/>
      <c r="E77" s="342"/>
      <c r="F77" s="342"/>
      <c r="G77" s="342"/>
    </row>
    <row r="78" spans="1:8" s="344" customFormat="1" ht="12.75" x14ac:dyDescent="0.2">
      <c r="A78" s="342"/>
      <c r="B78" s="428"/>
      <c r="C78" s="428"/>
      <c r="D78" s="342"/>
      <c r="E78" s="342"/>
      <c r="F78" s="342"/>
      <c r="G78" s="342"/>
    </row>
  </sheetData>
  <sheetProtection algorithmName="SHA-512" hashValue="P6LUrJbJuPncOqWseHRIkDCXkUNr1HgB6RTwzTbLV9tiryU5JE9oGDJ9VU74q6bu5L5GkpoUha5AwNL6FsTuYw==" saltValue="sYYbATqcRRdVbs+jwqKz+w==" spinCount="100000" sheet="1" formatCells="0" formatColumns="0"/>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4" manualBreakCount="4">
    <brk id="21" max="5" man="1"/>
    <brk id="32" max="5" man="1"/>
    <brk id="49" max="5" man="1"/>
    <brk id="67" max="5" man="1"/>
  </rowBreaks>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view="pageBreakPreview" topLeftCell="A58" zoomScale="130" zoomScaleSheetLayoutView="130" workbookViewId="0">
      <selection activeCell="E5" sqref="E5"/>
    </sheetView>
  </sheetViews>
  <sheetFormatPr defaultColWidth="9.140625" defaultRowHeight="16.5" x14ac:dyDescent="0.3"/>
  <cols>
    <col min="1" max="1" width="7.140625" style="8" customWidth="1"/>
    <col min="2" max="2" width="39.42578125" style="15" customWidth="1"/>
    <col min="3" max="3" width="22.7109375" style="15" customWidth="1"/>
    <col min="4" max="4" width="8.28515625" style="2" customWidth="1"/>
    <col min="5" max="5" width="9.7109375" style="2" customWidth="1"/>
    <col min="6" max="6" width="12.42578125" style="2" customWidth="1"/>
    <col min="7" max="7" width="13.28515625" style="187" customWidth="1"/>
    <col min="8" max="12" width="9.140625" style="2"/>
    <col min="13" max="13" width="7.140625" style="2" customWidth="1"/>
    <col min="14" max="16384" width="9.140625" style="2"/>
  </cols>
  <sheetData>
    <row r="1" spans="1:11" s="10" customFormat="1" ht="18.75" thickBot="1" x14ac:dyDescent="0.3">
      <c r="A1" s="1" t="s">
        <v>305</v>
      </c>
      <c r="B1" s="73" t="s">
        <v>35</v>
      </c>
      <c r="C1" s="73"/>
      <c r="D1" s="9"/>
      <c r="E1" s="9"/>
      <c r="F1" s="9"/>
      <c r="G1" s="157"/>
    </row>
    <row r="2" spans="1:11" ht="17.25" thickTop="1" x14ac:dyDescent="0.3">
      <c r="A2"/>
      <c r="B2"/>
      <c r="C2"/>
      <c r="D2"/>
      <c r="E2"/>
      <c r="F2"/>
      <c r="G2" s="186"/>
    </row>
    <row r="5" spans="1:11" x14ac:dyDescent="0.3">
      <c r="A5" s="3" t="s">
        <v>306</v>
      </c>
      <c r="B5" s="68" t="s">
        <v>307</v>
      </c>
      <c r="C5" s="68"/>
      <c r="D5"/>
      <c r="E5"/>
      <c r="F5"/>
      <c r="G5" s="186"/>
    </row>
    <row r="6" spans="1:11" x14ac:dyDescent="0.3">
      <c r="A6" s="3"/>
      <c r="B6" s="68"/>
      <c r="C6" s="68"/>
      <c r="D6"/>
      <c r="E6"/>
      <c r="F6"/>
      <c r="G6" s="186"/>
    </row>
    <row r="7" spans="1:11" customFormat="1" ht="15" x14ac:dyDescent="0.25">
      <c r="A7" s="86" t="s">
        <v>308</v>
      </c>
      <c r="B7" s="87"/>
      <c r="C7" s="87"/>
      <c r="D7" s="88"/>
      <c r="E7" s="89"/>
      <c r="F7" s="90"/>
      <c r="G7" s="188"/>
    </row>
    <row r="8" spans="1:11" s="101" customFormat="1" ht="14.25" customHeight="1" x14ac:dyDescent="0.25">
      <c r="A8" s="529" t="s">
        <v>309</v>
      </c>
      <c r="B8" s="530"/>
      <c r="C8" s="530"/>
      <c r="D8" s="530"/>
      <c r="E8" s="530"/>
      <c r="F8" s="530"/>
      <c r="G8" s="531"/>
      <c r="H8" s="100"/>
      <c r="I8" s="100"/>
      <c r="J8" s="100"/>
      <c r="K8" s="100"/>
    </row>
    <row r="9" spans="1:11" s="101" customFormat="1" ht="13.5" x14ac:dyDescent="0.25">
      <c r="A9" s="554" t="s">
        <v>310</v>
      </c>
      <c r="B9" s="555"/>
      <c r="C9" s="555"/>
      <c r="D9" s="555"/>
      <c r="E9" s="555"/>
      <c r="F9" s="555"/>
      <c r="G9" s="556"/>
      <c r="H9" s="100"/>
      <c r="I9" s="100"/>
      <c r="J9" s="100"/>
      <c r="K9" s="100"/>
    </row>
    <row r="10" spans="1:11" s="101" customFormat="1" ht="13.5" x14ac:dyDescent="0.25">
      <c r="A10" s="554" t="s">
        <v>311</v>
      </c>
      <c r="B10" s="555"/>
      <c r="C10" s="555"/>
      <c r="D10" s="555"/>
      <c r="E10" s="555"/>
      <c r="F10" s="555"/>
      <c r="G10" s="556"/>
      <c r="H10" s="100"/>
      <c r="I10" s="100"/>
      <c r="J10" s="100"/>
      <c r="K10" s="100"/>
    </row>
    <row r="11" spans="1:11" s="103" customFormat="1" ht="13.5" x14ac:dyDescent="0.2">
      <c r="A11" s="554" t="s">
        <v>312</v>
      </c>
      <c r="B11" s="555"/>
      <c r="C11" s="555"/>
      <c r="D11" s="555"/>
      <c r="E11" s="555"/>
      <c r="F11" s="555"/>
      <c r="G11" s="556"/>
      <c r="H11" s="102"/>
      <c r="I11" s="102"/>
      <c r="J11" s="102"/>
      <c r="K11" s="102"/>
    </row>
    <row r="12" spans="1:11" s="103" customFormat="1" ht="13.5" x14ac:dyDescent="0.2">
      <c r="A12" s="554" t="s">
        <v>313</v>
      </c>
      <c r="B12" s="555"/>
      <c r="C12" s="555"/>
      <c r="D12" s="555"/>
      <c r="E12" s="555"/>
      <c r="F12" s="555"/>
      <c r="G12" s="556"/>
      <c r="H12" s="102"/>
      <c r="I12" s="102"/>
      <c r="J12" s="102"/>
      <c r="K12" s="102"/>
    </row>
    <row r="13" spans="1:11" s="101" customFormat="1" ht="13.5" x14ac:dyDescent="0.25">
      <c r="A13" s="551" t="s">
        <v>314</v>
      </c>
      <c r="B13" s="552"/>
      <c r="C13" s="552"/>
      <c r="D13" s="552"/>
      <c r="E13" s="552"/>
      <c r="F13" s="552"/>
      <c r="G13" s="553"/>
      <c r="H13" s="100"/>
      <c r="I13" s="100"/>
      <c r="J13" s="100"/>
      <c r="K13" s="100"/>
    </row>
    <row r="14" spans="1:11" x14ac:dyDescent="0.3">
      <c r="A14" s="3"/>
      <c r="B14" s="68"/>
      <c r="C14" s="68"/>
      <c r="D14"/>
      <c r="E14"/>
      <c r="F14"/>
      <c r="G14" s="186"/>
    </row>
    <row r="16" spans="1:11" s="4" customFormat="1" ht="17.25" thickBot="1" x14ac:dyDescent="0.35">
      <c r="A16" s="5"/>
      <c r="B16" s="69" t="s">
        <v>53</v>
      </c>
      <c r="C16" s="295" t="s">
        <v>54</v>
      </c>
      <c r="D16" s="6" t="s">
        <v>55</v>
      </c>
      <c r="E16" s="6" t="s">
        <v>56</v>
      </c>
      <c r="F16" s="300" t="s">
        <v>57</v>
      </c>
      <c r="G16" s="189" t="s">
        <v>58</v>
      </c>
    </row>
    <row r="17" spans="1:8" s="60" customFormat="1" ht="13.5" thickTop="1" x14ac:dyDescent="0.2">
      <c r="A17" s="63"/>
      <c r="B17" s="211"/>
      <c r="C17" s="449"/>
      <c r="D17" s="64"/>
      <c r="E17" s="64"/>
      <c r="F17" s="445"/>
      <c r="G17" s="190"/>
    </row>
    <row r="18" spans="1:8" s="58" customFormat="1" ht="153" x14ac:dyDescent="0.25">
      <c r="A18" s="57" t="s">
        <v>315</v>
      </c>
      <c r="B18" s="59" t="s">
        <v>316</v>
      </c>
      <c r="C18" s="361"/>
      <c r="D18" s="76" t="s">
        <v>90</v>
      </c>
      <c r="E18" s="80">
        <v>737.75</v>
      </c>
      <c r="F18" s="301">
        <v>0</v>
      </c>
      <c r="G18" s="191">
        <f>F18*E18</f>
        <v>0</v>
      </c>
      <c r="H18" s="122"/>
    </row>
    <row r="19" spans="1:8" s="58" customFormat="1" ht="18.75" customHeight="1" x14ac:dyDescent="0.2">
      <c r="A19" s="63"/>
      <c r="B19" s="59"/>
      <c r="C19" s="361"/>
      <c r="D19" s="76"/>
      <c r="E19" s="80"/>
      <c r="F19" s="301"/>
      <c r="G19" s="190"/>
      <c r="H19" s="122"/>
    </row>
    <row r="20" spans="1:8" s="58" customFormat="1" ht="38.25" x14ac:dyDescent="0.25">
      <c r="A20" s="57" t="s">
        <v>317</v>
      </c>
      <c r="B20" s="59" t="s">
        <v>318</v>
      </c>
      <c r="C20" s="361"/>
      <c r="D20" s="76" t="s">
        <v>90</v>
      </c>
      <c r="E20" s="80">
        <v>763.15</v>
      </c>
      <c r="F20" s="301">
        <v>0</v>
      </c>
      <c r="G20" s="191">
        <f>F20*E20</f>
        <v>0</v>
      </c>
      <c r="H20" s="122"/>
    </row>
    <row r="21" spans="1:8" s="58" customFormat="1" ht="12.75" x14ac:dyDescent="0.2">
      <c r="A21" s="63"/>
      <c r="B21" s="59"/>
      <c r="C21" s="361"/>
      <c r="D21" s="76"/>
      <c r="E21" s="80"/>
      <c r="F21" s="301"/>
      <c r="G21" s="190"/>
      <c r="H21" s="122"/>
    </row>
    <row r="22" spans="1:8" s="58" customFormat="1" ht="63.75" x14ac:dyDescent="0.25">
      <c r="A22" s="57" t="s">
        <v>319</v>
      </c>
      <c r="B22" s="59" t="s">
        <v>320</v>
      </c>
      <c r="C22" s="361"/>
      <c r="D22" s="76" t="s">
        <v>90</v>
      </c>
      <c r="E22" s="80">
        <v>763.15</v>
      </c>
      <c r="F22" s="301">
        <v>0</v>
      </c>
      <c r="G22" s="191">
        <f>F22*E22</f>
        <v>0</v>
      </c>
      <c r="H22" s="122"/>
    </row>
    <row r="23" spans="1:8" s="58" customFormat="1" ht="12.75" x14ac:dyDescent="0.2">
      <c r="A23" s="63"/>
      <c r="B23" s="59"/>
      <c r="C23" s="361"/>
      <c r="D23" s="76"/>
      <c r="E23" s="80"/>
      <c r="F23" s="301"/>
      <c r="G23" s="190"/>
      <c r="H23" s="122"/>
    </row>
    <row r="24" spans="1:8" s="58" customFormat="1" ht="63.75" x14ac:dyDescent="0.25">
      <c r="A24" s="57" t="s">
        <v>321</v>
      </c>
      <c r="B24" s="59" t="s">
        <v>322</v>
      </c>
      <c r="C24" s="361"/>
      <c r="D24" s="76" t="s">
        <v>90</v>
      </c>
      <c r="E24" s="80">
        <v>763.15</v>
      </c>
      <c r="F24" s="301">
        <v>0</v>
      </c>
      <c r="G24" s="191">
        <f>F24*E24</f>
        <v>0</v>
      </c>
      <c r="H24" s="122"/>
    </row>
    <row r="25" spans="1:8" s="58" customFormat="1" ht="12.75" x14ac:dyDescent="0.2">
      <c r="A25" s="63"/>
      <c r="B25" s="59"/>
      <c r="C25" s="361"/>
      <c r="D25" s="76"/>
      <c r="E25" s="80"/>
      <c r="F25" s="301"/>
      <c r="G25" s="190"/>
      <c r="H25" s="122"/>
    </row>
    <row r="26" spans="1:8" s="58" customFormat="1" ht="38.25" x14ac:dyDescent="0.25">
      <c r="A26" s="269" t="s">
        <v>323</v>
      </c>
      <c r="B26" s="270" t="s">
        <v>324</v>
      </c>
      <c r="C26" s="434"/>
      <c r="D26" s="271" t="s">
        <v>90</v>
      </c>
      <c r="E26" s="272">
        <v>740</v>
      </c>
      <c r="F26" s="448">
        <v>0</v>
      </c>
      <c r="G26" s="274">
        <f>F26*E26</f>
        <v>0</v>
      </c>
    </row>
    <row r="27" spans="1:8" s="58" customFormat="1" ht="12.75" x14ac:dyDescent="0.2">
      <c r="A27" s="63"/>
      <c r="B27" s="59"/>
      <c r="C27" s="361"/>
      <c r="D27" s="76"/>
      <c r="E27" s="80"/>
      <c r="F27" s="301"/>
      <c r="G27" s="190"/>
    </row>
    <row r="28" spans="1:8" s="58" customFormat="1" ht="267.75" x14ac:dyDescent="0.25">
      <c r="A28" s="269" t="s">
        <v>325</v>
      </c>
      <c r="B28" s="270" t="s">
        <v>326</v>
      </c>
      <c r="C28" s="434"/>
      <c r="D28" s="271" t="s">
        <v>90</v>
      </c>
      <c r="E28" s="272">
        <v>740</v>
      </c>
      <c r="F28" s="448">
        <v>0</v>
      </c>
      <c r="G28" s="274">
        <f>F28*E28</f>
        <v>0</v>
      </c>
      <c r="H28" s="122"/>
    </row>
    <row r="29" spans="1:8" s="58" customFormat="1" ht="12.75" x14ac:dyDescent="0.2">
      <c r="A29" s="63"/>
      <c r="B29" s="59"/>
      <c r="C29" s="361"/>
      <c r="D29" s="76"/>
      <c r="E29" s="80"/>
      <c r="F29" s="301"/>
      <c r="G29" s="190"/>
      <c r="H29" s="122"/>
    </row>
    <row r="30" spans="1:8" s="58" customFormat="1" ht="38.25" x14ac:dyDescent="0.25">
      <c r="A30" s="269" t="s">
        <v>327</v>
      </c>
      <c r="B30" s="270" t="s">
        <v>328</v>
      </c>
      <c r="C30" s="434"/>
      <c r="D30" s="271" t="s">
        <v>116</v>
      </c>
      <c r="E30" s="272">
        <v>99.4</v>
      </c>
      <c r="F30" s="448">
        <v>0</v>
      </c>
      <c r="G30" s="274">
        <f>F30*E30</f>
        <v>0</v>
      </c>
    </row>
    <row r="31" spans="1:8" s="58" customFormat="1" ht="12.75" x14ac:dyDescent="0.2">
      <c r="A31" s="63"/>
      <c r="B31" s="59"/>
      <c r="C31" s="361"/>
      <c r="D31" s="76"/>
      <c r="E31" s="80"/>
      <c r="F31" s="301"/>
      <c r="G31" s="190"/>
    </row>
    <row r="32" spans="1:8" s="58" customFormat="1" ht="38.25" x14ac:dyDescent="0.25">
      <c r="A32" s="269" t="s">
        <v>329</v>
      </c>
      <c r="B32" s="270" t="s">
        <v>330</v>
      </c>
      <c r="C32" s="434"/>
      <c r="D32" s="271" t="s">
        <v>116</v>
      </c>
      <c r="E32" s="272">
        <v>99.4</v>
      </c>
      <c r="F32" s="448">
        <v>0</v>
      </c>
      <c r="G32" s="274">
        <f>F32*E32</f>
        <v>0</v>
      </c>
      <c r="H32" s="122"/>
    </row>
    <row r="33" spans="1:8" s="58" customFormat="1" ht="12.75" x14ac:dyDescent="0.2">
      <c r="A33" s="63"/>
      <c r="B33" s="59"/>
      <c r="C33" s="361"/>
      <c r="D33" s="76"/>
      <c r="E33" s="80"/>
      <c r="F33" s="301"/>
      <c r="G33" s="190"/>
      <c r="H33" s="122"/>
    </row>
    <row r="34" spans="1:8" s="58" customFormat="1" ht="63.75" x14ac:dyDescent="0.25">
      <c r="A34" s="269" t="s">
        <v>331</v>
      </c>
      <c r="B34" s="270" t="s">
        <v>332</v>
      </c>
      <c r="C34" s="434"/>
      <c r="D34" s="271" t="s">
        <v>116</v>
      </c>
      <c r="E34" s="272">
        <v>99.4</v>
      </c>
      <c r="F34" s="448">
        <v>0</v>
      </c>
      <c r="G34" s="274">
        <f>F34*E34</f>
        <v>0</v>
      </c>
    </row>
    <row r="35" spans="1:8" s="58" customFormat="1" ht="12.75" x14ac:dyDescent="0.2">
      <c r="A35" s="63"/>
      <c r="B35" s="59"/>
      <c r="C35" s="361"/>
      <c r="D35" s="76"/>
      <c r="E35" s="80"/>
      <c r="F35" s="301"/>
      <c r="G35" s="190"/>
    </row>
    <row r="36" spans="1:8" s="58" customFormat="1" ht="51" x14ac:dyDescent="0.25">
      <c r="A36" s="269" t="s">
        <v>333</v>
      </c>
      <c r="B36" s="270" t="s">
        <v>334</v>
      </c>
      <c r="C36" s="434"/>
      <c r="D36" s="271" t="s">
        <v>116</v>
      </c>
      <c r="E36" s="272">
        <v>91</v>
      </c>
      <c r="F36" s="448">
        <v>0</v>
      </c>
      <c r="G36" s="274">
        <f>F36*E36</f>
        <v>0</v>
      </c>
      <c r="H36" s="122"/>
    </row>
    <row r="37" spans="1:8" s="58" customFormat="1" ht="12.75" x14ac:dyDescent="0.2">
      <c r="A37" s="63"/>
      <c r="B37" s="59"/>
      <c r="C37" s="361"/>
      <c r="D37" s="76"/>
      <c r="E37" s="80"/>
      <c r="F37" s="301"/>
      <c r="G37" s="190"/>
      <c r="H37" s="122"/>
    </row>
    <row r="38" spans="1:8" s="58" customFormat="1" ht="63.75" x14ac:dyDescent="0.25">
      <c r="A38" s="269" t="s">
        <v>335</v>
      </c>
      <c r="B38" s="270" t="s">
        <v>336</v>
      </c>
      <c r="C38" s="434"/>
      <c r="D38" s="271" t="s">
        <v>222</v>
      </c>
      <c r="E38" s="272">
        <v>4</v>
      </c>
      <c r="F38" s="448">
        <v>0</v>
      </c>
      <c r="G38" s="274">
        <f>F38*E38</f>
        <v>0</v>
      </c>
    </row>
    <row r="39" spans="1:8" s="58" customFormat="1" ht="12.75" x14ac:dyDescent="0.2">
      <c r="A39" s="63"/>
      <c r="B39" s="59"/>
      <c r="C39" s="361"/>
      <c r="D39" s="76"/>
      <c r="E39" s="80"/>
      <c r="F39" s="301"/>
      <c r="G39" s="190"/>
    </row>
    <row r="40" spans="1:8" s="58" customFormat="1" ht="38.25" x14ac:dyDescent="0.25">
      <c r="A40" s="269" t="s">
        <v>337</v>
      </c>
      <c r="B40" s="270" t="s">
        <v>338</v>
      </c>
      <c r="C40" s="434"/>
      <c r="D40" s="271" t="s">
        <v>116</v>
      </c>
      <c r="E40" s="272">
        <v>55</v>
      </c>
      <c r="F40" s="448">
        <v>0</v>
      </c>
      <c r="G40" s="274">
        <f>F40*E40</f>
        <v>0</v>
      </c>
      <c r="H40" s="122"/>
    </row>
    <row r="41" spans="1:8" s="58" customFormat="1" ht="12.75" x14ac:dyDescent="0.2">
      <c r="A41" s="63"/>
      <c r="B41" s="59"/>
      <c r="C41" s="361"/>
      <c r="D41" s="76"/>
      <c r="E41" s="80"/>
      <c r="F41" s="301"/>
      <c r="G41" s="190"/>
      <c r="H41" s="122"/>
    </row>
    <row r="42" spans="1:8" s="58" customFormat="1" ht="51" x14ac:dyDescent="0.25">
      <c r="A42" s="269" t="s">
        <v>339</v>
      </c>
      <c r="B42" s="270" t="s">
        <v>340</v>
      </c>
      <c r="C42" s="434"/>
      <c r="D42" s="271" t="s">
        <v>116</v>
      </c>
      <c r="E42" s="272">
        <v>99.4</v>
      </c>
      <c r="F42" s="448">
        <v>0</v>
      </c>
      <c r="G42" s="274">
        <f>F42*E42</f>
        <v>0</v>
      </c>
    </row>
    <row r="43" spans="1:8" s="58" customFormat="1" ht="12.75" x14ac:dyDescent="0.2">
      <c r="A43" s="63"/>
      <c r="B43" s="59"/>
      <c r="C43" s="361"/>
      <c r="D43" s="76"/>
      <c r="E43" s="80"/>
      <c r="F43" s="301"/>
      <c r="G43" s="190"/>
    </row>
    <row r="44" spans="1:8" s="58" customFormat="1" ht="38.25" x14ac:dyDescent="0.25">
      <c r="A44" s="269" t="s">
        <v>341</v>
      </c>
      <c r="B44" s="270" t="s">
        <v>342</v>
      </c>
      <c r="C44" s="434"/>
      <c r="D44" s="271" t="s">
        <v>116</v>
      </c>
      <c r="E44" s="272">
        <v>40.9</v>
      </c>
      <c r="F44" s="448">
        <v>0</v>
      </c>
      <c r="G44" s="274">
        <f>F44*E44</f>
        <v>0</v>
      </c>
      <c r="H44" s="122"/>
    </row>
    <row r="45" spans="1:8" s="58" customFormat="1" ht="12.75" x14ac:dyDescent="0.2">
      <c r="A45" s="63"/>
      <c r="B45" s="59"/>
      <c r="C45" s="361"/>
      <c r="D45" s="76"/>
      <c r="E45" s="80"/>
      <c r="F45" s="301"/>
      <c r="G45" s="190"/>
      <c r="H45" s="122"/>
    </row>
    <row r="46" spans="1:8" s="58" customFormat="1" ht="63.75" x14ac:dyDescent="0.25">
      <c r="A46" s="269" t="s">
        <v>343</v>
      </c>
      <c r="B46" s="270" t="s">
        <v>344</v>
      </c>
      <c r="C46" s="434"/>
      <c r="D46" s="271" t="s">
        <v>116</v>
      </c>
      <c r="E46" s="272">
        <v>116</v>
      </c>
      <c r="F46" s="448">
        <v>0</v>
      </c>
      <c r="G46" s="274">
        <f>F46*E46</f>
        <v>0</v>
      </c>
    </row>
    <row r="47" spans="1:8" s="58" customFormat="1" ht="12.75" x14ac:dyDescent="0.2">
      <c r="A47" s="63"/>
      <c r="B47" s="59"/>
      <c r="C47" s="361"/>
      <c r="D47" s="76"/>
      <c r="E47" s="80"/>
      <c r="F47" s="301"/>
      <c r="G47" s="190"/>
      <c r="H47" s="122"/>
    </row>
    <row r="48" spans="1:8" s="58" customFormat="1" ht="51" x14ac:dyDescent="0.25">
      <c r="A48" s="269" t="s">
        <v>345</v>
      </c>
      <c r="B48" s="270" t="s">
        <v>346</v>
      </c>
      <c r="C48" s="434"/>
      <c r="D48" s="271" t="s">
        <v>116</v>
      </c>
      <c r="E48" s="272">
        <v>99.4</v>
      </c>
      <c r="F48" s="448">
        <v>0</v>
      </c>
      <c r="G48" s="274">
        <f>F48*E48</f>
        <v>0</v>
      </c>
      <c r="H48" s="122"/>
    </row>
    <row r="49" spans="1:11" s="58" customFormat="1" ht="12.75" x14ac:dyDescent="0.2">
      <c r="A49" s="63"/>
      <c r="B49" s="59"/>
      <c r="C49" s="361"/>
      <c r="D49" s="76"/>
      <c r="E49" s="80"/>
      <c r="F49" s="301"/>
      <c r="G49" s="190"/>
      <c r="H49" s="122"/>
    </row>
    <row r="50" spans="1:11" s="58" customFormat="1" ht="63.75" x14ac:dyDescent="0.25">
      <c r="A50" s="57" t="s">
        <v>347</v>
      </c>
      <c r="B50" s="67" t="s">
        <v>348</v>
      </c>
      <c r="C50" s="304"/>
      <c r="D50" s="239" t="s">
        <v>116</v>
      </c>
      <c r="E50" s="80">
        <v>78.260000000000005</v>
      </c>
      <c r="F50" s="318">
        <v>0</v>
      </c>
      <c r="G50" s="191">
        <f>F50*E50</f>
        <v>0</v>
      </c>
      <c r="H50" s="122"/>
    </row>
    <row r="51" spans="1:11" s="58" customFormat="1" ht="17.25" customHeight="1" x14ac:dyDescent="0.2">
      <c r="A51" s="63"/>
      <c r="B51" s="67"/>
      <c r="C51" s="304"/>
      <c r="D51" s="239"/>
      <c r="E51" s="80"/>
      <c r="F51" s="318"/>
      <c r="G51" s="190"/>
      <c r="H51" s="122"/>
    </row>
    <row r="52" spans="1:11" s="58" customFormat="1" ht="102" x14ac:dyDescent="0.25">
      <c r="A52" s="269" t="s">
        <v>349</v>
      </c>
      <c r="B52" s="270" t="s">
        <v>350</v>
      </c>
      <c r="C52" s="434"/>
      <c r="D52" s="271" t="s">
        <v>90</v>
      </c>
      <c r="E52" s="272">
        <v>118</v>
      </c>
      <c r="F52" s="448">
        <v>0</v>
      </c>
      <c r="G52" s="274">
        <f>F52*E52</f>
        <v>0</v>
      </c>
      <c r="H52" s="122"/>
    </row>
    <row r="53" spans="1:11" s="58" customFormat="1" ht="191.25" x14ac:dyDescent="0.25">
      <c r="A53" s="269"/>
      <c r="B53" s="270" t="s">
        <v>351</v>
      </c>
      <c r="C53" s="434"/>
      <c r="D53" s="271"/>
      <c r="E53" s="272"/>
      <c r="F53" s="448"/>
      <c r="G53" s="274"/>
      <c r="H53" s="122"/>
    </row>
    <row r="54" spans="1:11" s="58" customFormat="1" ht="17.25" customHeight="1" x14ac:dyDescent="0.2">
      <c r="A54" s="63"/>
      <c r="B54" s="67"/>
      <c r="C54" s="304"/>
      <c r="D54" s="239"/>
      <c r="E54" s="80"/>
      <c r="F54" s="318"/>
      <c r="G54" s="190"/>
      <c r="H54" s="122"/>
    </row>
    <row r="55" spans="1:11" s="58" customFormat="1" ht="102" x14ac:dyDescent="0.25">
      <c r="A55" s="269" t="s">
        <v>349</v>
      </c>
      <c r="B55" s="270" t="s">
        <v>352</v>
      </c>
      <c r="C55" s="434"/>
      <c r="D55" s="271" t="s">
        <v>90</v>
      </c>
      <c r="E55" s="272">
        <v>170.5</v>
      </c>
      <c r="F55" s="448">
        <v>0</v>
      </c>
      <c r="G55" s="274">
        <f>F55*E55</f>
        <v>0</v>
      </c>
      <c r="H55" s="122"/>
    </row>
    <row r="56" spans="1:11" s="58" customFormat="1" ht="178.5" x14ac:dyDescent="0.25">
      <c r="A56" s="269"/>
      <c r="B56" s="270" t="s">
        <v>353</v>
      </c>
      <c r="C56" s="434"/>
      <c r="D56" s="271"/>
      <c r="E56" s="272"/>
      <c r="F56" s="448"/>
      <c r="G56" s="274"/>
      <c r="H56" s="122"/>
    </row>
    <row r="57" spans="1:11" s="19" customFormat="1" x14ac:dyDescent="0.2">
      <c r="A57" s="63"/>
      <c r="B57" s="255"/>
      <c r="C57" s="450"/>
      <c r="D57" s="248"/>
      <c r="E57" s="248"/>
      <c r="F57" s="451"/>
      <c r="G57" s="190"/>
      <c r="H57" s="8"/>
      <c r="I57" s="8"/>
      <c r="J57" s="8"/>
      <c r="K57" s="8"/>
    </row>
    <row r="58" spans="1:11" s="19" customFormat="1" ht="25.5" x14ac:dyDescent="0.2">
      <c r="A58" s="269" t="s">
        <v>354</v>
      </c>
      <c r="B58" s="270" t="s">
        <v>355</v>
      </c>
      <c r="C58" s="434"/>
      <c r="D58" s="271" t="s">
        <v>113</v>
      </c>
      <c r="E58" s="272">
        <v>8</v>
      </c>
      <c r="F58" s="448">
        <v>0</v>
      </c>
      <c r="G58" s="274">
        <f>F58*E58</f>
        <v>0</v>
      </c>
      <c r="H58" s="214"/>
      <c r="I58" s="214"/>
      <c r="J58" s="214"/>
    </row>
    <row r="59" spans="1:11" s="19" customFormat="1" ht="12.75" x14ac:dyDescent="0.2">
      <c r="A59" s="63"/>
      <c r="B59" s="67"/>
      <c r="C59" s="304"/>
      <c r="D59" s="239"/>
      <c r="E59" s="80"/>
      <c r="F59" s="318"/>
      <c r="G59" s="190"/>
      <c r="H59" s="214"/>
      <c r="I59" s="214"/>
      <c r="J59" s="214"/>
    </row>
    <row r="60" spans="1:11" s="19" customFormat="1" ht="51" x14ac:dyDescent="0.2">
      <c r="A60" s="269" t="s">
        <v>356</v>
      </c>
      <c r="B60" s="270" t="s">
        <v>357</v>
      </c>
      <c r="C60" s="434"/>
      <c r="D60" s="271" t="s">
        <v>116</v>
      </c>
      <c r="E60" s="272">
        <v>78.260000000000005</v>
      </c>
      <c r="F60" s="448">
        <v>0</v>
      </c>
      <c r="G60" s="274">
        <f>F60*E60</f>
        <v>0</v>
      </c>
      <c r="H60" s="214"/>
      <c r="I60" s="214"/>
      <c r="J60" s="214"/>
    </row>
    <row r="61" spans="1:11" s="19" customFormat="1" ht="12.75" x14ac:dyDescent="0.2">
      <c r="A61" s="63"/>
      <c r="B61" s="67"/>
      <c r="C61" s="304"/>
      <c r="D61" s="239"/>
      <c r="E61" s="80"/>
      <c r="F61" s="318"/>
      <c r="G61" s="190"/>
      <c r="H61" s="214"/>
      <c r="I61" s="214"/>
      <c r="J61" s="214"/>
    </row>
    <row r="62" spans="1:11" s="19" customFormat="1" ht="51" x14ac:dyDescent="0.2">
      <c r="A62" s="269" t="s">
        <v>358</v>
      </c>
      <c r="B62" s="270" t="s">
        <v>359</v>
      </c>
      <c r="C62" s="434"/>
      <c r="D62" s="271" t="s">
        <v>116</v>
      </c>
      <c r="E62" s="272">
        <v>78.260000000000005</v>
      </c>
      <c r="F62" s="448">
        <v>0</v>
      </c>
      <c r="G62" s="274">
        <f>F62*E62</f>
        <v>0</v>
      </c>
      <c r="H62" s="214"/>
      <c r="I62" s="214"/>
      <c r="J62" s="214"/>
    </row>
    <row r="63" spans="1:11" s="19" customFormat="1" ht="12.75" x14ac:dyDescent="0.2">
      <c r="A63" s="63"/>
      <c r="B63" s="67"/>
      <c r="C63" s="304"/>
      <c r="D63" s="239"/>
      <c r="E63" s="80"/>
      <c r="F63" s="318"/>
      <c r="G63" s="190"/>
      <c r="H63" s="214"/>
      <c r="I63" s="214"/>
      <c r="J63" s="214"/>
    </row>
    <row r="64" spans="1:11" s="19" customFormat="1" ht="38.25" x14ac:dyDescent="0.2">
      <c r="A64" s="269" t="s">
        <v>360</v>
      </c>
      <c r="B64" s="270" t="s">
        <v>361</v>
      </c>
      <c r="C64" s="434"/>
      <c r="D64" s="271" t="s">
        <v>116</v>
      </c>
      <c r="E64" s="272">
        <v>65.33</v>
      </c>
      <c r="F64" s="448">
        <v>0</v>
      </c>
      <c r="G64" s="274">
        <f>F64*E64</f>
        <v>0</v>
      </c>
      <c r="H64" s="214"/>
      <c r="I64" s="214"/>
      <c r="J64" s="214"/>
    </row>
    <row r="65" spans="1:10" s="19" customFormat="1" ht="12.75" x14ac:dyDescent="0.2">
      <c r="A65" s="63"/>
      <c r="B65" s="67"/>
      <c r="C65" s="304"/>
      <c r="D65" s="76"/>
      <c r="E65" s="80"/>
      <c r="F65" s="318"/>
      <c r="G65" s="190"/>
      <c r="H65" s="214"/>
      <c r="I65" s="214"/>
      <c r="J65" s="214"/>
    </row>
    <row r="66" spans="1:10" s="19" customFormat="1" ht="51" x14ac:dyDescent="0.2">
      <c r="A66" s="269" t="s">
        <v>362</v>
      </c>
      <c r="B66" s="270" t="s">
        <v>363</v>
      </c>
      <c r="C66" s="434"/>
      <c r="D66" s="271" t="s">
        <v>116</v>
      </c>
      <c r="E66" s="272">
        <v>67.5</v>
      </c>
      <c r="F66" s="448">
        <v>0</v>
      </c>
      <c r="G66" s="274">
        <f>F66*E66</f>
        <v>0</v>
      </c>
      <c r="H66" s="214"/>
      <c r="I66" s="214"/>
      <c r="J66" s="214"/>
    </row>
    <row r="67" spans="1:10" s="19" customFormat="1" ht="25.5" x14ac:dyDescent="0.2">
      <c r="A67" s="269"/>
      <c r="B67" s="270" t="s">
        <v>364</v>
      </c>
      <c r="C67" s="434"/>
      <c r="D67" s="271"/>
      <c r="E67" s="272"/>
      <c r="F67" s="448"/>
      <c r="G67" s="274"/>
      <c r="H67" s="214"/>
      <c r="I67" s="214"/>
      <c r="J67" s="214"/>
    </row>
    <row r="68" spans="1:10" s="19" customFormat="1" ht="12.75" x14ac:dyDescent="0.2">
      <c r="A68" s="63"/>
      <c r="B68" s="67"/>
      <c r="C68" s="304"/>
      <c r="D68" s="76"/>
      <c r="E68" s="80"/>
      <c r="F68" s="318"/>
      <c r="G68" s="190"/>
      <c r="H68" s="214"/>
      <c r="I68" s="214"/>
      <c r="J68" s="214"/>
    </row>
    <row r="69" spans="1:10" s="19" customFormat="1" ht="63.75" x14ac:dyDescent="0.2">
      <c r="A69" s="269" t="s">
        <v>365</v>
      </c>
      <c r="B69" s="270" t="s">
        <v>366</v>
      </c>
      <c r="C69" s="434"/>
      <c r="D69" s="271" t="s">
        <v>116</v>
      </c>
      <c r="E69" s="272">
        <v>50</v>
      </c>
      <c r="F69" s="448">
        <v>0</v>
      </c>
      <c r="G69" s="274">
        <f>F69*E69</f>
        <v>0</v>
      </c>
      <c r="H69" s="214"/>
      <c r="I69" s="214"/>
      <c r="J69" s="214"/>
    </row>
    <row r="70" spans="1:10" s="19" customFormat="1" ht="25.5" x14ac:dyDescent="0.2">
      <c r="A70" s="269"/>
      <c r="B70" s="270" t="s">
        <v>364</v>
      </c>
      <c r="C70" s="434"/>
      <c r="D70" s="271"/>
      <c r="E70" s="272"/>
      <c r="F70" s="448"/>
      <c r="G70" s="274"/>
      <c r="H70" s="214"/>
      <c r="I70" s="214"/>
      <c r="J70" s="214"/>
    </row>
    <row r="71" spans="1:10" s="19" customFormat="1" ht="13.5" thickBot="1" x14ac:dyDescent="0.25">
      <c r="A71" s="57"/>
      <c r="B71" s="59"/>
      <c r="C71" s="361"/>
      <c r="D71" s="54"/>
      <c r="E71" s="55"/>
      <c r="F71" s="56"/>
      <c r="G71" s="193"/>
    </row>
    <row r="72" spans="1:10" s="4" customFormat="1" ht="17.25" thickBot="1" x14ac:dyDescent="0.35">
      <c r="A72" s="210"/>
      <c r="B72" s="212" t="s">
        <v>367</v>
      </c>
      <c r="C72" s="212"/>
      <c r="D72" s="212"/>
      <c r="E72" s="212"/>
      <c r="F72" s="212"/>
      <c r="G72" s="192">
        <f>SUM(G17:G71)</f>
        <v>0</v>
      </c>
    </row>
    <row r="73" spans="1:10" s="19" customFormat="1" ht="13.5" thickTop="1" x14ac:dyDescent="0.2">
      <c r="A73" s="58"/>
      <c r="B73" s="70"/>
      <c r="C73" s="70"/>
      <c r="G73" s="213"/>
    </row>
    <row r="74" spans="1:10" s="19" customFormat="1" ht="12.75" x14ac:dyDescent="0.2">
      <c r="A74" s="58"/>
      <c r="B74" s="70"/>
      <c r="C74" s="70"/>
      <c r="G74" s="213"/>
    </row>
  </sheetData>
  <sheetProtection algorithmName="SHA-512" hashValue="HsIdXii9px8/AKoUxGS2sFx8L1M5QvYwmK9oJ4c3FRY3ICZdHU9OGS77aCv+0qxjwKDO0rXKJqAHeerW0g8ncA==" saltValue="JVy+lxZ/ohns8LRp3MmCSg==" spinCount="100000" sheet="1" formatCells="0" formatColumns="0"/>
  <mergeCells count="6">
    <mergeCell ref="A13:G13"/>
    <mergeCell ref="A8:G8"/>
    <mergeCell ref="A9:G9"/>
    <mergeCell ref="A10:G10"/>
    <mergeCell ref="A11:G11"/>
    <mergeCell ref="A12:G12"/>
  </mergeCells>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rowBreaks count="4" manualBreakCount="4">
    <brk id="25" max="5" man="1"/>
    <brk id="41" max="5" man="1"/>
    <brk id="53" max="5" man="1"/>
    <brk id="68" max="5" man="1"/>
  </rowBreaks>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BreakPreview" topLeftCell="A13" zoomScale="130" zoomScaleSheetLayoutView="130" workbookViewId="0">
      <selection activeCell="E16" sqref="E16"/>
    </sheetView>
  </sheetViews>
  <sheetFormatPr defaultColWidth="9.140625" defaultRowHeight="16.5" x14ac:dyDescent="0.3"/>
  <cols>
    <col min="1" max="1" width="7.140625" style="8" customWidth="1"/>
    <col min="2" max="2" width="39.42578125" style="15" customWidth="1"/>
    <col min="3" max="3" width="23.28515625" style="15" customWidth="1"/>
    <col min="4" max="4" width="8.28515625" style="8" customWidth="1"/>
    <col min="5" max="5" width="11" style="8" customWidth="1"/>
    <col min="6" max="6" width="11.5703125" style="8" customWidth="1"/>
    <col min="7" max="7" width="12.42578125" style="8" customWidth="1"/>
    <col min="8" max="12" width="9.140625" style="2"/>
    <col min="13" max="13" width="7.140625" style="2" customWidth="1"/>
    <col min="14" max="16384" width="9.140625" style="2"/>
  </cols>
  <sheetData>
    <row r="1" spans="1:8" x14ac:dyDescent="0.3">
      <c r="A1" s="3" t="s">
        <v>368</v>
      </c>
      <c r="B1" s="68" t="s">
        <v>369</v>
      </c>
      <c r="C1" s="68"/>
    </row>
    <row r="2" spans="1:8" x14ac:dyDescent="0.3">
      <c r="A2" s="3"/>
      <c r="B2" s="68"/>
      <c r="C2" s="68"/>
    </row>
    <row r="3" spans="1:8" x14ac:dyDescent="0.3">
      <c r="A3" s="3"/>
      <c r="B3" s="68"/>
      <c r="C3" s="68"/>
    </row>
    <row r="4" spans="1:8" s="4" customFormat="1" ht="17.25" thickBot="1" x14ac:dyDescent="0.35">
      <c r="A4" s="5"/>
      <c r="B4" s="69" t="s">
        <v>53</v>
      </c>
      <c r="C4" s="295" t="s">
        <v>54</v>
      </c>
      <c r="D4" s="79" t="s">
        <v>55</v>
      </c>
      <c r="E4" s="79" t="s">
        <v>56</v>
      </c>
      <c r="F4" s="452" t="s">
        <v>57</v>
      </c>
      <c r="G4" s="79" t="s">
        <v>58</v>
      </c>
    </row>
    <row r="5" spans="1:8" s="19" customFormat="1" ht="13.5" thickTop="1" x14ac:dyDescent="0.2">
      <c r="A5" s="57"/>
      <c r="B5" s="59"/>
      <c r="C5" s="361"/>
      <c r="D5" s="76"/>
      <c r="E5" s="77"/>
      <c r="F5" s="301"/>
      <c r="G5" s="78"/>
    </row>
    <row r="6" spans="1:8" s="19" customFormat="1" ht="38.25" x14ac:dyDescent="0.2">
      <c r="A6" s="234" t="s">
        <v>370</v>
      </c>
      <c r="B6" s="67" t="s">
        <v>371</v>
      </c>
      <c r="C6" s="304"/>
      <c r="D6" s="76" t="s">
        <v>116</v>
      </c>
      <c r="E6" s="80">
        <v>16.5</v>
      </c>
      <c r="F6" s="301">
        <v>0</v>
      </c>
      <c r="G6" s="78">
        <f>F6*E6</f>
        <v>0</v>
      </c>
      <c r="H6" s="122"/>
    </row>
    <row r="7" spans="1:8" s="19" customFormat="1" ht="131.25" customHeight="1" x14ac:dyDescent="0.2">
      <c r="A7" s="234"/>
      <c r="B7" s="67" t="s">
        <v>372</v>
      </c>
      <c r="C7" s="304"/>
      <c r="D7" s="76"/>
      <c r="E7" s="80"/>
      <c r="F7" s="301"/>
      <c r="G7" s="78"/>
      <c r="H7" s="122"/>
    </row>
    <row r="8" spans="1:8" s="19" customFormat="1" ht="12.75" x14ac:dyDescent="0.2">
      <c r="A8" s="234"/>
      <c r="B8" s="67"/>
      <c r="C8" s="304"/>
      <c r="D8" s="76"/>
      <c r="E8" s="80"/>
      <c r="F8" s="301"/>
      <c r="G8" s="78"/>
      <c r="H8" s="122"/>
    </row>
    <row r="9" spans="1:8" s="19" customFormat="1" ht="81" customHeight="1" x14ac:dyDescent="0.2">
      <c r="A9" s="234" t="s">
        <v>373</v>
      </c>
      <c r="B9" s="67" t="s">
        <v>374</v>
      </c>
      <c r="C9" s="304"/>
      <c r="D9" s="76" t="s">
        <v>116</v>
      </c>
      <c r="E9" s="80">
        <v>216.8</v>
      </c>
      <c r="F9" s="301">
        <v>0</v>
      </c>
      <c r="G9" s="78">
        <f>F9*E9</f>
        <v>0</v>
      </c>
      <c r="H9" s="122"/>
    </row>
    <row r="10" spans="1:8" s="19" customFormat="1" ht="12.75" x14ac:dyDescent="0.2">
      <c r="A10" s="57"/>
      <c r="B10" s="59"/>
      <c r="C10" s="361"/>
      <c r="D10" s="76"/>
      <c r="E10" s="80"/>
      <c r="F10" s="301"/>
      <c r="G10" s="78"/>
      <c r="H10" s="122"/>
    </row>
    <row r="11" spans="1:8" s="19" customFormat="1" ht="63.75" x14ac:dyDescent="0.2">
      <c r="A11" s="57" t="s">
        <v>375</v>
      </c>
      <c r="B11" s="59" t="s">
        <v>376</v>
      </c>
      <c r="C11" s="361"/>
      <c r="D11" s="76" t="s">
        <v>116</v>
      </c>
      <c r="E11" s="80">
        <v>56.49</v>
      </c>
      <c r="F11" s="301">
        <v>0</v>
      </c>
      <c r="G11" s="78">
        <f>F11*E11</f>
        <v>0</v>
      </c>
      <c r="H11" s="122"/>
    </row>
    <row r="12" spans="1:8" s="19" customFormat="1" ht="38.25" x14ac:dyDescent="0.2">
      <c r="A12" s="57"/>
      <c r="B12" s="59" t="s">
        <v>377</v>
      </c>
      <c r="C12" s="361"/>
      <c r="D12" s="76"/>
      <c r="E12" s="80"/>
      <c r="F12" s="301"/>
      <c r="G12" s="78"/>
      <c r="H12" s="122"/>
    </row>
    <row r="13" spans="1:8" s="19" customFormat="1" ht="12.75" x14ac:dyDescent="0.2">
      <c r="A13" s="57"/>
      <c r="B13" s="59"/>
      <c r="C13" s="361"/>
      <c r="D13" s="76"/>
      <c r="E13" s="80"/>
      <c r="F13" s="301"/>
      <c r="G13" s="78"/>
      <c r="H13" s="122"/>
    </row>
    <row r="14" spans="1:8" s="19" customFormat="1" ht="51" x14ac:dyDescent="0.2">
      <c r="A14" s="57" t="s">
        <v>378</v>
      </c>
      <c r="B14" s="59" t="s">
        <v>379</v>
      </c>
      <c r="C14" s="361"/>
      <c r="D14" s="76" t="s">
        <v>90</v>
      </c>
      <c r="E14" s="80">
        <f>5*24</f>
        <v>120</v>
      </c>
      <c r="F14" s="301">
        <v>0</v>
      </c>
      <c r="G14" s="78">
        <f>F14*E14</f>
        <v>0</v>
      </c>
      <c r="H14" s="122"/>
    </row>
    <row r="15" spans="1:8" s="19" customFormat="1" ht="23.25" customHeight="1" x14ac:dyDescent="0.2">
      <c r="A15" s="57"/>
      <c r="B15" s="59"/>
      <c r="C15" s="361"/>
      <c r="D15" s="76"/>
      <c r="E15" s="77"/>
      <c r="F15" s="301"/>
      <c r="G15" s="78"/>
    </row>
    <row r="16" spans="1:8" s="19" customFormat="1" ht="89.25" x14ac:dyDescent="0.2">
      <c r="A16" s="269" t="s">
        <v>380</v>
      </c>
      <c r="B16" s="270" t="s">
        <v>381</v>
      </c>
      <c r="C16" s="434"/>
      <c r="D16" s="271" t="s">
        <v>116</v>
      </c>
      <c r="E16" s="498">
        <v>3</v>
      </c>
      <c r="F16" s="448">
        <v>0</v>
      </c>
      <c r="G16" s="273">
        <f>F16*E16</f>
        <v>0</v>
      </c>
      <c r="H16" s="122"/>
    </row>
    <row r="17" spans="1:7" s="19" customFormat="1" ht="23.25" customHeight="1" thickBot="1" x14ac:dyDescent="0.25">
      <c r="A17" s="57"/>
      <c r="B17" s="59"/>
      <c r="C17" s="361"/>
      <c r="D17" s="76"/>
      <c r="E17" s="77"/>
      <c r="F17" s="301"/>
      <c r="G17" s="78"/>
    </row>
    <row r="18" spans="1:7" s="4" customFormat="1" ht="17.25" thickBot="1" x14ac:dyDescent="0.35">
      <c r="A18" s="52"/>
      <c r="B18" s="72" t="s">
        <v>382</v>
      </c>
      <c r="C18" s="72"/>
      <c r="D18" s="81"/>
      <c r="E18" s="82"/>
      <c r="F18" s="83"/>
      <c r="G18" s="83">
        <f>SUM(G5:G17)</f>
        <v>0</v>
      </c>
    </row>
    <row r="19" spans="1:7" ht="17.25" thickTop="1" x14ac:dyDescent="0.3"/>
  </sheetData>
  <sheetProtection algorithmName="SHA-512" hashValue="lFK4zoK+RRQWuHcEaP8loxUXcbGWPdInBwiGeYO4p5GlMrnfXx/OPGg7riHY1B68GxiRm5nDd/2GB9gILLD2Qw==" saltValue="NhafXhXv33qcuqfvzf1Qvw==" spinCount="100000" sheet="1" formatCells="0" formatColumns="0"/>
  <pageMargins left="0.78740157480314965" right="0.39370078740157483" top="0.78740157480314965" bottom="0.78740157480314965" header="0.31496062992125984" footer="0.31496062992125984"/>
  <pageSetup paperSize="9" firstPageNumber="0" orientation="landscape" horizontalDpi="300" verticalDpi="300" r:id="rId1"/>
  <headerFooter alignWithMargins="0">
    <oddHeader>&amp;L&amp;"Arial Narrow,Krepko"&amp;9Objekt: OŠ ARTIČE - I.FAZA VRTEC &amp;R&amp;"Arial Narrow,Navadno"&amp;9POPIS GRADBENIH DEL
A./1.0 PRIPRAVLJALNA DELA</oddHeader>
    <oddFooter>&amp;R&amp;"Arial Narrow,Običajno"&amp;P</oddFooter>
  </headerFooter>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16</vt:i4>
      </vt:variant>
      <vt:variant>
        <vt:lpstr>Imenovani obsegi</vt:lpstr>
      </vt:variant>
      <vt:variant>
        <vt:i4>21</vt:i4>
      </vt:variant>
    </vt:vector>
  </HeadingPairs>
  <TitlesOfParts>
    <vt:vector size="37" baseType="lpstr">
      <vt:lpstr>1. stran</vt:lpstr>
      <vt:lpstr>Rekapitulacija</vt:lpstr>
      <vt:lpstr>A|Pripravljalna d.</vt:lpstr>
      <vt:lpstr>A|Zemeljska d.</vt:lpstr>
      <vt:lpstr>A|Betonska d.</vt:lpstr>
      <vt:lpstr>A|Opaž-tesarska d.</vt:lpstr>
      <vt:lpstr>A|Zidarska d.</vt:lpstr>
      <vt:lpstr>B|Krovsko kleparska d.</vt:lpstr>
      <vt:lpstr>B|Ključavničarska d.</vt:lpstr>
      <vt:lpstr>B|Stavbno pohi.</vt:lpstr>
      <vt:lpstr>B|Tlakarska d.</vt:lpstr>
      <vt:lpstr>B|Keramičarska d.</vt:lpstr>
      <vt:lpstr>B|Slikopleskarska d.</vt:lpstr>
      <vt:lpstr>B|Montažerska d.</vt:lpstr>
      <vt:lpstr>B|Estrih</vt:lpstr>
      <vt:lpstr>B|Razno</vt:lpstr>
      <vt:lpstr>'A|Betonska d.'!Excel_BuiltIn_Print_Area_3_1</vt:lpstr>
      <vt:lpstr>'A|Opaž-tesarska d.'!Excel_BuiltIn_Print_Area_3_1</vt:lpstr>
      <vt:lpstr>'A|Pripravljalna d.'!Excel_BuiltIn_Print_Area_3_1</vt:lpstr>
      <vt:lpstr>'A|Zemeljska d.'!Excel_BuiltIn_Print_Area_3_1</vt:lpstr>
      <vt:lpstr>'A|Pripravljalna d.'!Excel_BuiltIn_Print_Area_3_1_1</vt:lpstr>
      <vt:lpstr>'A|Pripravljalna d.'!Excel_BuiltIn_Print_Area_3_1_1_1</vt:lpstr>
      <vt:lpstr>'1. stran'!Področje_tiskanja</vt:lpstr>
      <vt:lpstr>'A|Opaž-tesarska d.'!Področje_tiskanja</vt:lpstr>
      <vt:lpstr>'A|Pripravljalna d.'!Področje_tiskanja</vt:lpstr>
      <vt:lpstr>'A|Zemeljska d.'!Področje_tiskanja</vt:lpstr>
      <vt:lpstr>'A|Zidarska d.'!Področje_tiskanja</vt:lpstr>
      <vt:lpstr>'B|Estrih'!Področje_tiskanja</vt:lpstr>
      <vt:lpstr>'B|Keramičarska d.'!Področje_tiskanja</vt:lpstr>
      <vt:lpstr>'B|Ključavničarska d.'!Področje_tiskanja</vt:lpstr>
      <vt:lpstr>'B|Krovsko kleparska d.'!Področje_tiskanja</vt:lpstr>
      <vt:lpstr>'B|Montažerska d.'!Področje_tiskanja</vt:lpstr>
      <vt:lpstr>'B|Razno'!Področje_tiskanja</vt:lpstr>
      <vt:lpstr>'B|Slikopleskarska d.'!Področje_tiskanja</vt:lpstr>
      <vt:lpstr>'B|Stavbno pohi.'!Področje_tiskanja</vt:lpstr>
      <vt:lpstr>'B|Tlakarska d.'!Področje_tiskanja</vt:lpstr>
      <vt:lpstr>Rekapitulacija!Področje_tiskanja</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Topic</dc:creator>
  <cp:lastModifiedBy>admin</cp:lastModifiedBy>
  <cp:revision/>
  <dcterms:created xsi:type="dcterms:W3CDTF">2011-09-10T16:03:06Z</dcterms:created>
  <dcterms:modified xsi:type="dcterms:W3CDTF">2020-03-20T09:28:22Z</dcterms:modified>
</cp:coreProperties>
</file>